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ldinvestor\"/>
    </mc:Choice>
  </mc:AlternateContent>
  <xr:revisionPtr revIDLastSave="0" documentId="8_{ED1232A2-EBFD-41D0-A235-F338F2E00D95}" xr6:coauthVersionLast="47" xr6:coauthVersionMax="47" xr10:uidLastSave="{00000000-0000-0000-0000-000000000000}"/>
  <bookViews>
    <workbookView xWindow="-108" yWindow="-108" windowWidth="23256" windowHeight="12576" xr2:uid="{C777895A-C99F-4731-93E2-E6D204FA069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/>
  <c r="F19" i="1"/>
  <c r="F20" i="1"/>
  <c r="F21" i="1"/>
  <c r="F22" i="1"/>
  <c r="F23" i="1"/>
  <c r="G23" i="1" s="1"/>
  <c r="F24" i="1"/>
  <c r="G24" i="1" s="1"/>
  <c r="F25" i="1"/>
  <c r="G25" i="1" s="1"/>
  <c r="F26" i="1"/>
  <c r="G26" i="1" s="1"/>
  <c r="F27" i="1"/>
  <c r="F28" i="1"/>
  <c r="F29" i="1"/>
  <c r="F30" i="1"/>
  <c r="F31" i="1"/>
  <c r="G31" i="1" s="1"/>
  <c r="F32" i="1"/>
  <c r="G32" i="1" s="1"/>
  <c r="F33" i="1"/>
  <c r="F34" i="1"/>
  <c r="G34" i="1" s="1"/>
  <c r="F35" i="1"/>
  <c r="G35" i="1" s="1"/>
  <c r="F36" i="1"/>
  <c r="F37" i="1"/>
  <c r="F38" i="1"/>
  <c r="F39" i="1"/>
  <c r="G39" i="1" s="1"/>
  <c r="F40" i="1"/>
  <c r="G40" i="1" s="1"/>
  <c r="F41" i="1"/>
  <c r="G41" i="1" s="1"/>
  <c r="F42" i="1"/>
  <c r="G42" i="1" s="1"/>
  <c r="F43" i="1"/>
  <c r="G43" i="1" s="1"/>
  <c r="F44" i="1"/>
  <c r="F45" i="1"/>
  <c r="F46" i="1"/>
  <c r="G46" i="1" s="1"/>
  <c r="F47" i="1"/>
  <c r="G47" i="1" s="1"/>
  <c r="F48" i="1"/>
  <c r="G48" i="1" s="1"/>
  <c r="F49" i="1"/>
  <c r="G49" i="1" s="1"/>
  <c r="F50" i="1"/>
  <c r="G50" i="1" s="1"/>
  <c r="F51" i="1"/>
  <c r="F52" i="1"/>
  <c r="F53" i="1"/>
  <c r="F54" i="1"/>
  <c r="F55" i="1"/>
  <c r="G55" i="1" s="1"/>
  <c r="F56" i="1"/>
  <c r="G56" i="1" s="1"/>
  <c r="F57" i="1"/>
  <c r="F58" i="1"/>
  <c r="G58" i="1" s="1"/>
  <c r="F59" i="1"/>
  <c r="G59" i="1" s="1"/>
  <c r="F60" i="1"/>
  <c r="F61" i="1"/>
  <c r="F62" i="1"/>
  <c r="F63" i="1"/>
  <c r="G63" i="1" s="1"/>
  <c r="F64" i="1"/>
  <c r="G64" i="1" s="1"/>
  <c r="F65" i="1"/>
  <c r="G65" i="1" s="1"/>
  <c r="F66" i="1"/>
  <c r="G66" i="1" s="1"/>
  <c r="F67" i="1"/>
  <c r="G67" i="1" s="1"/>
  <c r="F68" i="1"/>
  <c r="F69" i="1"/>
  <c r="G69" i="1" s="1"/>
  <c r="F70" i="1"/>
  <c r="F71" i="1"/>
  <c r="F18" i="1"/>
  <c r="G27" i="1"/>
  <c r="G28" i="1"/>
  <c r="G29" i="1"/>
  <c r="G30" i="1"/>
  <c r="G33" i="1"/>
  <c r="G36" i="1"/>
  <c r="G37" i="1"/>
  <c r="G38" i="1"/>
  <c r="G44" i="1"/>
  <c r="G45" i="1"/>
  <c r="G51" i="1"/>
  <c r="G52" i="1"/>
  <c r="G53" i="1"/>
  <c r="G54" i="1"/>
  <c r="G57" i="1"/>
  <c r="G60" i="1"/>
  <c r="G61" i="1"/>
  <c r="G62" i="1"/>
  <c r="G68" i="1"/>
  <c r="G70" i="1"/>
  <c r="K17" i="1"/>
  <c r="L17" i="1" s="1"/>
  <c r="N17" i="1" s="1"/>
  <c r="P17" i="1" s="1"/>
  <c r="Q17" i="1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17" i="1"/>
  <c r="M17" i="1"/>
  <c r="G14" i="1"/>
  <c r="B18" i="1"/>
  <c r="B19" i="1" s="1"/>
  <c r="B20" i="1" s="1"/>
  <c r="F17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D17" i="1"/>
  <c r="G17" i="1" s="1"/>
  <c r="N18" i="1"/>
  <c r="N19" i="1" s="1"/>
  <c r="N20" i="1" s="1"/>
  <c r="P18" i="1"/>
  <c r="L18" i="1"/>
  <c r="B21" i="1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N21" i="1" l="1"/>
  <c r="P19" i="1"/>
  <c r="Q18" i="1"/>
  <c r="L19" i="1"/>
  <c r="M18" i="1"/>
  <c r="B22" i="1"/>
  <c r="B23" i="1" s="1"/>
  <c r="D18" i="1" l="1"/>
  <c r="G18" i="1" s="1"/>
  <c r="P20" i="1"/>
  <c r="Q19" i="1"/>
  <c r="N22" i="1"/>
  <c r="N23" i="1" s="1"/>
  <c r="L20" i="1"/>
  <c r="M19" i="1"/>
  <c r="B24" i="1"/>
  <c r="D19" i="1" l="1"/>
  <c r="G19" i="1" s="1"/>
  <c r="P21" i="1"/>
  <c r="Q20" i="1"/>
  <c r="N24" i="1"/>
  <c r="L21" i="1"/>
  <c r="M20" i="1"/>
  <c r="B25" i="1"/>
  <c r="B26" i="1" s="1"/>
  <c r="B27" i="1" s="1"/>
  <c r="D20" i="1" l="1"/>
  <c r="G20" i="1" s="1"/>
  <c r="Q21" i="1"/>
  <c r="P22" i="1"/>
  <c r="N25" i="1"/>
  <c r="N26" i="1" s="1"/>
  <c r="N27" i="1" s="1"/>
  <c r="M21" i="1"/>
  <c r="L22" i="1"/>
  <c r="B28" i="1"/>
  <c r="D21" i="1" l="1"/>
  <c r="G21" i="1" s="1"/>
  <c r="N28" i="1"/>
  <c r="P23" i="1"/>
  <c r="Q22" i="1"/>
  <c r="L23" i="1"/>
  <c r="M22" i="1"/>
  <c r="B29" i="1"/>
  <c r="B30" i="1" s="1"/>
  <c r="B31" i="1" s="1"/>
  <c r="D22" i="1" l="1"/>
  <c r="G22" i="1" s="1"/>
  <c r="G72" i="1" s="1"/>
  <c r="E10" i="1" s="1"/>
  <c r="Q23" i="1"/>
  <c r="P24" i="1"/>
  <c r="N29" i="1"/>
  <c r="N30" i="1" s="1"/>
  <c r="N31" i="1" s="1"/>
  <c r="M23" i="1"/>
  <c r="L24" i="1"/>
  <c r="B32" i="1"/>
  <c r="B33" i="1" s="1"/>
  <c r="D23" i="1" l="1"/>
  <c r="N32" i="1"/>
  <c r="N33" i="1" s="1"/>
  <c r="Q24" i="1"/>
  <c r="P25" i="1"/>
  <c r="M24" i="1"/>
  <c r="L25" i="1"/>
  <c r="B34" i="1"/>
  <c r="B35" i="1" s="1"/>
  <c r="B36" i="1" s="1"/>
  <c r="B37" i="1" s="1"/>
  <c r="D24" i="1" l="1"/>
  <c r="P26" i="1"/>
  <c r="Q25" i="1"/>
  <c r="N34" i="1"/>
  <c r="N35" i="1" s="1"/>
  <c r="N36" i="1" s="1"/>
  <c r="N37" i="1" s="1"/>
  <c r="L26" i="1"/>
  <c r="M25" i="1"/>
  <c r="B38" i="1"/>
  <c r="D25" i="1" l="1"/>
  <c r="N38" i="1"/>
  <c r="P27" i="1"/>
  <c r="Q26" i="1"/>
  <c r="L27" i="1"/>
  <c r="M26" i="1"/>
  <c r="B39" i="1"/>
  <c r="B40" i="1" s="1"/>
  <c r="B41" i="1" s="1"/>
  <c r="B42" i="1" s="1"/>
  <c r="B43" i="1" s="1"/>
  <c r="B44" i="1" s="1"/>
  <c r="B45" i="1" s="1"/>
  <c r="D26" i="1" l="1"/>
  <c r="Q27" i="1"/>
  <c r="P28" i="1"/>
  <c r="N39" i="1"/>
  <c r="N40" i="1" s="1"/>
  <c r="N41" i="1" s="1"/>
  <c r="N42" i="1" s="1"/>
  <c r="N43" i="1" s="1"/>
  <c r="N44" i="1" s="1"/>
  <c r="N45" i="1" s="1"/>
  <c r="M27" i="1"/>
  <c r="L28" i="1"/>
  <c r="B46" i="1"/>
  <c r="B47" i="1" s="1"/>
  <c r="B48" i="1" s="1"/>
  <c r="B49" i="1" s="1"/>
  <c r="B50" i="1" s="1"/>
  <c r="B51" i="1" s="1"/>
  <c r="B52" i="1" s="1"/>
  <c r="N46" i="1" l="1"/>
  <c r="N47" i="1" s="1"/>
  <c r="N48" i="1" s="1"/>
  <c r="N49" i="1" s="1"/>
  <c r="N50" i="1" s="1"/>
  <c r="N51" i="1" s="1"/>
  <c r="N52" i="1" s="1"/>
  <c r="D27" i="1"/>
  <c r="Q28" i="1"/>
  <c r="P29" i="1"/>
  <c r="M28" i="1"/>
  <c r="L29" i="1"/>
  <c r="B53" i="1"/>
  <c r="B54" i="1" s="1"/>
  <c r="B55" i="1" s="1"/>
  <c r="D28" i="1" l="1"/>
  <c r="P30" i="1"/>
  <c r="Q29" i="1"/>
  <c r="N53" i="1"/>
  <c r="N54" i="1" s="1"/>
  <c r="N55" i="1" s="1"/>
  <c r="L30" i="1"/>
  <c r="M29" i="1"/>
  <c r="B56" i="1"/>
  <c r="B57" i="1" s="1"/>
  <c r="D29" i="1" l="1"/>
  <c r="N56" i="1"/>
  <c r="N57" i="1" s="1"/>
  <c r="P31" i="1"/>
  <c r="Q30" i="1"/>
  <c r="L31" i="1"/>
  <c r="M30" i="1"/>
  <c r="B58" i="1"/>
  <c r="B59" i="1" s="1"/>
  <c r="B60" i="1" s="1"/>
  <c r="B61" i="1" s="1"/>
  <c r="B62" i="1" s="1"/>
  <c r="B63" i="1" s="1"/>
  <c r="B64" i="1" s="1"/>
  <c r="D30" i="1" l="1"/>
  <c r="Q31" i="1"/>
  <c r="P32" i="1"/>
  <c r="N58" i="1"/>
  <c r="N59" i="1" s="1"/>
  <c r="N60" i="1" s="1"/>
  <c r="N61" i="1" s="1"/>
  <c r="N62" i="1" s="1"/>
  <c r="N63" i="1" s="1"/>
  <c r="N64" i="1" s="1"/>
  <c r="L32" i="1"/>
  <c r="M31" i="1"/>
  <c r="B65" i="1"/>
  <c r="B66" i="1" s="1"/>
  <c r="B67" i="1" s="1"/>
  <c r="N65" i="1" l="1"/>
  <c r="N66" i="1" s="1"/>
  <c r="N67" i="1" s="1"/>
  <c r="D31" i="1"/>
  <c r="P33" i="1"/>
  <c r="Q32" i="1"/>
  <c r="M32" i="1"/>
  <c r="L33" i="1"/>
  <c r="B68" i="1"/>
  <c r="B69" i="1" s="1"/>
  <c r="D32" i="1" l="1"/>
  <c r="Q33" i="1"/>
  <c r="P34" i="1"/>
  <c r="N68" i="1"/>
  <c r="N69" i="1" s="1"/>
  <c r="M33" i="1"/>
  <c r="L34" i="1"/>
  <c r="B70" i="1"/>
  <c r="D33" i="1" l="1"/>
  <c r="P35" i="1"/>
  <c r="Q34" i="1"/>
  <c r="N70" i="1"/>
  <c r="L35" i="1"/>
  <c r="M34" i="1"/>
  <c r="D34" i="1" l="1"/>
  <c r="P36" i="1"/>
  <c r="Q35" i="1"/>
  <c r="L36" i="1"/>
  <c r="M35" i="1"/>
  <c r="D35" i="1" l="1"/>
  <c r="P37" i="1"/>
  <c r="Q36" i="1"/>
  <c r="L37" i="1"/>
  <c r="M36" i="1"/>
  <c r="D36" i="1" l="1"/>
  <c r="P38" i="1"/>
  <c r="Q37" i="1"/>
  <c r="M37" i="1"/>
  <c r="L38" i="1"/>
  <c r="D37" i="1" l="1"/>
  <c r="Q38" i="1"/>
  <c r="P39" i="1"/>
  <c r="M38" i="1"/>
  <c r="L39" i="1"/>
  <c r="D38" i="1" l="1"/>
  <c r="P40" i="1"/>
  <c r="Q39" i="1"/>
  <c r="L40" i="1"/>
  <c r="M39" i="1"/>
  <c r="D39" i="1" l="1"/>
  <c r="P41" i="1"/>
  <c r="Q40" i="1"/>
  <c r="L41" i="1"/>
  <c r="M40" i="1"/>
  <c r="D40" i="1" l="1"/>
  <c r="P42" i="1"/>
  <c r="Q41" i="1"/>
  <c r="L42" i="1"/>
  <c r="M41" i="1"/>
  <c r="D41" i="1" l="1"/>
  <c r="P43" i="1"/>
  <c r="Q42" i="1"/>
  <c r="L43" i="1"/>
  <c r="M42" i="1"/>
  <c r="D42" i="1" l="1"/>
  <c r="P44" i="1"/>
  <c r="Q43" i="1"/>
  <c r="L44" i="1"/>
  <c r="M43" i="1"/>
  <c r="D43" i="1" l="1"/>
  <c r="P45" i="1"/>
  <c r="Q44" i="1"/>
  <c r="L45" i="1"/>
  <c r="M44" i="1"/>
  <c r="D44" i="1" l="1"/>
  <c r="P46" i="1"/>
  <c r="Q45" i="1"/>
  <c r="M45" i="1"/>
  <c r="L46" i="1"/>
  <c r="D45" i="1" l="1"/>
  <c r="P47" i="1"/>
  <c r="Q46" i="1"/>
  <c r="L47" i="1"/>
  <c r="M46" i="1"/>
  <c r="D46" i="1" l="1"/>
  <c r="P48" i="1"/>
  <c r="Q47" i="1"/>
  <c r="L48" i="1"/>
  <c r="M47" i="1"/>
  <c r="D47" i="1" l="1"/>
  <c r="P49" i="1"/>
  <c r="Q48" i="1"/>
  <c r="L49" i="1"/>
  <c r="M48" i="1"/>
  <c r="D48" i="1" l="1"/>
  <c r="P50" i="1"/>
  <c r="Q49" i="1"/>
  <c r="L50" i="1"/>
  <c r="M49" i="1"/>
  <c r="D49" i="1" l="1"/>
  <c r="P51" i="1"/>
  <c r="Q50" i="1"/>
  <c r="L51" i="1"/>
  <c r="M50" i="1"/>
  <c r="D50" i="1" l="1"/>
  <c r="P52" i="1"/>
  <c r="Q51" i="1"/>
  <c r="L52" i="1"/>
  <c r="M51" i="1"/>
  <c r="D51" i="1" l="1"/>
  <c r="Q52" i="1"/>
  <c r="P53" i="1"/>
  <c r="L53" i="1"/>
  <c r="M52" i="1"/>
  <c r="D52" i="1" l="1"/>
  <c r="P54" i="1"/>
  <c r="Q53" i="1"/>
  <c r="M53" i="1"/>
  <c r="L54" i="1"/>
  <c r="D53" i="1" l="1"/>
  <c r="P55" i="1"/>
  <c r="Q54" i="1"/>
  <c r="L55" i="1"/>
  <c r="M54" i="1"/>
  <c r="D54" i="1" l="1"/>
  <c r="P56" i="1"/>
  <c r="Q55" i="1"/>
  <c r="M55" i="1"/>
  <c r="L56" i="1"/>
  <c r="D55" i="1" l="1"/>
  <c r="P57" i="1"/>
  <c r="Q56" i="1"/>
  <c r="L57" i="1"/>
  <c r="M56" i="1"/>
  <c r="D56" i="1" l="1"/>
  <c r="Q57" i="1"/>
  <c r="P58" i="1"/>
  <c r="M57" i="1"/>
  <c r="L58" i="1"/>
  <c r="D57" i="1" l="1"/>
  <c r="P59" i="1"/>
  <c r="Q58" i="1"/>
  <c r="L59" i="1"/>
  <c r="M58" i="1"/>
  <c r="D58" i="1" l="1"/>
  <c r="P60" i="1"/>
  <c r="Q59" i="1"/>
  <c r="L60" i="1"/>
  <c r="M59" i="1"/>
  <c r="D59" i="1" l="1"/>
  <c r="P61" i="1"/>
  <c r="Q60" i="1"/>
  <c r="L61" i="1"/>
  <c r="M60" i="1"/>
  <c r="D60" i="1" l="1"/>
  <c r="P62" i="1"/>
  <c r="Q61" i="1"/>
  <c r="L62" i="1"/>
  <c r="M61" i="1"/>
  <c r="D61" i="1" l="1"/>
  <c r="P63" i="1"/>
  <c r="Q62" i="1"/>
  <c r="L63" i="1"/>
  <c r="M62" i="1"/>
  <c r="D62" i="1" l="1"/>
  <c r="P64" i="1"/>
  <c r="Q63" i="1"/>
  <c r="L64" i="1"/>
  <c r="M63" i="1"/>
  <c r="D63" i="1" l="1"/>
  <c r="P65" i="1"/>
  <c r="Q64" i="1"/>
  <c r="L65" i="1"/>
  <c r="M64" i="1"/>
  <c r="D64" i="1" l="1"/>
  <c r="P66" i="1"/>
  <c r="Q65" i="1"/>
  <c r="M65" i="1"/>
  <c r="L66" i="1"/>
  <c r="D65" i="1" l="1"/>
  <c r="P67" i="1"/>
  <c r="Q66" i="1"/>
  <c r="L67" i="1"/>
  <c r="M66" i="1"/>
  <c r="D66" i="1" l="1"/>
  <c r="Q67" i="1"/>
  <c r="P68" i="1"/>
  <c r="M67" i="1"/>
  <c r="L68" i="1"/>
  <c r="D67" i="1" l="1"/>
  <c r="P69" i="1"/>
  <c r="Q68" i="1"/>
  <c r="L69" i="1"/>
  <c r="M68" i="1"/>
  <c r="D68" i="1" l="1"/>
  <c r="E8" i="1" s="1"/>
  <c r="Q69" i="1"/>
  <c r="P70" i="1"/>
  <c r="Q70" i="1" s="1"/>
  <c r="M69" i="1"/>
  <c r="L70" i="1"/>
  <c r="M70" i="1" s="1"/>
  <c r="D70" i="1" l="1"/>
  <c r="D72" i="1"/>
  <c r="E9" i="1" s="1"/>
  <c r="F9" i="1" s="1"/>
  <c r="D69" i="1"/>
  <c r="F10" i="1" l="1"/>
</calcChain>
</file>

<file path=xl/sharedStrings.xml><?xml version="1.0" encoding="utf-8"?>
<sst xmlns="http://schemas.openxmlformats.org/spreadsheetml/2006/main" count="15" uniqueCount="15">
  <si>
    <t>Deine 52-Wochen-Challenge</t>
  </si>
  <si>
    <t>Dein formuliertes Ziel</t>
  </si>
  <si>
    <t>Die Reise kostet</t>
  </si>
  <si>
    <t>Ich beginne in der ersten Woche mit</t>
  </si>
  <si>
    <t>Woche</t>
  </si>
  <si>
    <t>Sparziel</t>
  </si>
  <si>
    <t>Erhöhungsoptionen</t>
  </si>
  <si>
    <t>Ich erhöhe den Sparbeitrag um</t>
  </si>
  <si>
    <t>in folgendem Rhythmus</t>
  </si>
  <si>
    <t>Datum</t>
  </si>
  <si>
    <t>eingezahlt</t>
  </si>
  <si>
    <t>Deine Sparrate in der 52. Woche beträgt</t>
  </si>
  <si>
    <t>Insgesamt sparst Du in 52 Wochen</t>
  </si>
  <si>
    <t>bisher gespart</t>
  </si>
  <si>
    <t>Reise nach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</si>
</sst>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0" fillId="2" borderId="3" xfId="0" applyFill="1" applyBorder="1"/>
    <xf numFmtId="0" fontId="0" fillId="2" borderId="4" xfId="0" applyFill="1" applyBorder="1"/>
    <xf numFmtId="165" fontId="0" fillId="2" borderId="1" xfId="0" applyNumberFormat="1" applyFill="1" applyBorder="1"/>
    <xf numFmtId="165" fontId="0" fillId="2" borderId="0" xfId="0" applyNumberFormat="1" applyFill="1"/>
    <xf numFmtId="165" fontId="0" fillId="2" borderId="1" xfId="0" applyNumberForma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65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/>
    <xf numFmtId="14" fontId="0" fillId="0" borderId="1" xfId="0" applyNumberFormat="1" applyFill="1" applyBorder="1" applyProtection="1">
      <protection locked="0"/>
    </xf>
    <xf numFmtId="165" fontId="5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5" fontId="5" fillId="2" borderId="0" xfId="0" applyNumberFormat="1" applyFont="1" applyFill="1" applyAlignment="1" applyProtection="1">
      <alignment horizontal="center"/>
      <protection hidden="1"/>
    </xf>
    <xf numFmtId="165" fontId="5" fillId="2" borderId="0" xfId="0" applyNumberFormat="1" applyFont="1" applyFill="1" applyAlignment="1" applyProtection="1">
      <alignment horizontal="right"/>
      <protection hidden="1"/>
    </xf>
    <xf numFmtId="165" fontId="0" fillId="2" borderId="0" xfId="0" applyNumberFormat="1" applyFill="1" applyProtection="1">
      <protection hidden="1"/>
    </xf>
    <xf numFmtId="0" fontId="0" fillId="2" borderId="6" xfId="0" applyFill="1" applyBorder="1"/>
    <xf numFmtId="0" fontId="0" fillId="2" borderId="7" xfId="0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3" xfId="0" applyFont="1" applyFill="1" applyBorder="1" applyAlignment="1">
      <alignment horizontal="right"/>
    </xf>
    <xf numFmtId="165" fontId="2" fillId="2" borderId="1" xfId="0" applyNumberFormat="1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hidden="1"/>
    </xf>
    <xf numFmtId="165" fontId="2" fillId="2" borderId="2" xfId="0" applyNumberFormat="1" applyFont="1" applyFill="1" applyBorder="1" applyAlignment="1" applyProtection="1">
      <alignment horizontal="center"/>
      <protection hidden="1"/>
    </xf>
    <xf numFmtId="165" fontId="2" fillId="2" borderId="3" xfId="0" applyNumberFormat="1" applyFont="1" applyFill="1" applyBorder="1" applyAlignment="1" applyProtection="1">
      <alignment horizontal="center"/>
      <protection hidden="1"/>
    </xf>
    <xf numFmtId="166" fontId="2" fillId="2" borderId="2" xfId="1" applyNumberFormat="1" applyFont="1" applyFill="1" applyBorder="1" applyAlignment="1" applyProtection="1">
      <alignment horizontal="center"/>
      <protection hidden="1"/>
    </xf>
    <xf numFmtId="166" fontId="2" fillId="2" borderId="3" xfId="1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/>
    <xf numFmtId="0" fontId="0" fillId="2" borderId="0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165" fontId="0" fillId="2" borderId="0" xfId="0" applyNumberFormat="1" applyFill="1" applyProtection="1"/>
  </cellXfs>
  <cellStyles count="2">
    <cellStyle name="Prozent" xfId="1" builtinId="5"/>
    <cellStyle name="Standard" xfId="0" builtinId="0"/>
  </cellStyles>
  <dxfs count="2">
    <dxf>
      <fill>
        <patternFill>
          <bgColor rgb="FFFFFF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127B-1A9B-4817-8776-CCE02410CB8B}">
  <dimension ref="A1:U125"/>
  <sheetViews>
    <sheetView showGridLines="0" showRowColHeaders="0" tabSelected="1" workbookViewId="0">
      <pane ySplit="16" topLeftCell="A17" activePane="bottomLeft" state="frozen"/>
      <selection pane="bottomLeft" activeCell="E14" sqref="E14"/>
    </sheetView>
  </sheetViews>
  <sheetFormatPr baseColWidth="10" defaultRowHeight="14.4" x14ac:dyDescent="0.3"/>
  <cols>
    <col min="9" max="9" width="108.21875" customWidth="1"/>
  </cols>
  <sheetData>
    <row r="1" spans="1:21" x14ac:dyDescent="0.3">
      <c r="A1" s="3"/>
      <c r="B1" s="3"/>
      <c r="C1" s="3"/>
      <c r="D1" s="3"/>
      <c r="E1" s="3"/>
      <c r="F1" s="3"/>
      <c r="G1" s="57"/>
      <c r="H1" s="57"/>
      <c r="I1" s="57"/>
      <c r="J1" s="57"/>
      <c r="K1" s="57"/>
      <c r="L1" s="56"/>
      <c r="M1" s="3"/>
      <c r="N1" s="3"/>
      <c r="O1" s="3"/>
      <c r="P1" s="3"/>
      <c r="Q1" s="3"/>
      <c r="R1" s="3"/>
      <c r="S1" s="3"/>
      <c r="T1" s="3"/>
      <c r="U1" s="3"/>
    </row>
    <row r="2" spans="1:21" ht="21" x14ac:dyDescent="0.4">
      <c r="A2" s="3"/>
      <c r="B2" s="4" t="s">
        <v>0</v>
      </c>
      <c r="C2" s="3"/>
      <c r="D2" s="3"/>
      <c r="E2" s="3"/>
      <c r="F2" s="3"/>
      <c r="G2" s="57"/>
      <c r="H2" s="57"/>
      <c r="I2" s="57"/>
      <c r="J2" s="57"/>
      <c r="K2" s="57"/>
      <c r="L2" s="56"/>
      <c r="M2" s="3"/>
      <c r="N2" s="3"/>
      <c r="O2" s="3"/>
      <c r="P2" s="3"/>
      <c r="Q2" s="3"/>
      <c r="R2" s="3"/>
      <c r="S2" s="3"/>
      <c r="T2" s="3"/>
      <c r="U2" s="3"/>
    </row>
    <row r="3" spans="1:21" x14ac:dyDescent="0.3">
      <c r="A3" s="3"/>
      <c r="B3" s="3"/>
      <c r="C3" s="3"/>
      <c r="D3" s="3"/>
      <c r="E3" s="3"/>
      <c r="F3" s="3"/>
      <c r="G3" s="57"/>
      <c r="H3" s="57"/>
      <c r="I3" s="57"/>
      <c r="J3" s="57"/>
      <c r="K3" s="57"/>
      <c r="L3" s="56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3"/>
      <c r="B4" s="30" t="s">
        <v>1</v>
      </c>
      <c r="C4" s="5"/>
      <c r="D4" s="34" t="s">
        <v>14</v>
      </c>
      <c r="E4" s="35"/>
      <c r="F4" s="36"/>
      <c r="G4" s="57"/>
      <c r="H4" s="57"/>
      <c r="I4" s="57"/>
      <c r="J4" s="57"/>
      <c r="K4" s="57"/>
      <c r="L4" s="56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3"/>
      <c r="B5" s="30" t="s">
        <v>2</v>
      </c>
      <c r="C5" s="5"/>
      <c r="D5" s="37">
        <v>2500</v>
      </c>
      <c r="E5" s="38"/>
      <c r="F5" s="39"/>
      <c r="G5" s="57"/>
      <c r="H5" s="57"/>
      <c r="I5" s="57"/>
      <c r="J5" s="57"/>
      <c r="K5" s="57"/>
      <c r="L5" s="56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/>
      <c r="B6" s="3"/>
      <c r="C6" s="3"/>
      <c r="D6" s="3"/>
      <c r="E6" s="3"/>
      <c r="F6" s="3"/>
      <c r="G6" s="57"/>
      <c r="H6" s="57"/>
      <c r="I6" s="57"/>
      <c r="J6" s="57"/>
      <c r="K6" s="57"/>
      <c r="L6" s="56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30" t="s">
        <v>3</v>
      </c>
      <c r="C7" s="6"/>
      <c r="D7" s="5"/>
      <c r="E7" s="40">
        <v>20</v>
      </c>
      <c r="F7" s="8"/>
      <c r="G7" s="58"/>
      <c r="H7" s="58"/>
      <c r="I7" s="58"/>
      <c r="J7" s="57"/>
      <c r="K7" s="57"/>
      <c r="L7" s="56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30" t="s">
        <v>11</v>
      </c>
      <c r="C8" s="6"/>
      <c r="D8" s="5"/>
      <c r="E8" s="41">
        <f>D68</f>
        <v>80</v>
      </c>
      <c r="F8" s="8"/>
      <c r="G8" s="58"/>
      <c r="H8" s="58"/>
      <c r="I8" s="58"/>
      <c r="J8" s="57"/>
      <c r="K8" s="57"/>
      <c r="L8" s="56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30" t="s">
        <v>12</v>
      </c>
      <c r="C9" s="6"/>
      <c r="D9" s="5"/>
      <c r="E9" s="41">
        <f>D72</f>
        <v>2600</v>
      </c>
      <c r="F9" s="42" t="str">
        <f>IF(E9&gt;=D5,"Du schaffst Dein Ziel","Es dauert länger als 1 Jahr")</f>
        <v>Du schaffst Dein Ziel</v>
      </c>
      <c r="G9" s="43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30" t="s">
        <v>13</v>
      </c>
      <c r="C10" s="6"/>
      <c r="D10" s="5"/>
      <c r="E10" s="41">
        <f>G72</f>
        <v>80</v>
      </c>
      <c r="F10" s="44">
        <f>E10/E9</f>
        <v>3.0769230769230771E-2</v>
      </c>
      <c r="G10" s="45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3"/>
      <c r="B11" s="3"/>
      <c r="C11" s="3"/>
      <c r="D11" s="3"/>
      <c r="E11" s="8"/>
      <c r="F11" s="8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27" t="s">
        <v>6</v>
      </c>
      <c r="C12" s="28"/>
      <c r="D12" s="28"/>
      <c r="E12" s="28"/>
      <c r="F12" s="29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31" t="s">
        <v>7</v>
      </c>
      <c r="C13" s="25"/>
      <c r="D13" s="26"/>
      <c r="E13" s="54">
        <v>5</v>
      </c>
      <c r="F13" s="8"/>
      <c r="G13" s="8"/>
      <c r="H13" s="8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">
      <c r="A14" s="3"/>
      <c r="B14" s="30" t="s">
        <v>8</v>
      </c>
      <c r="C14" s="6"/>
      <c r="D14" s="32" t="str">
        <f>IF(E14=1,"jede","alle")</f>
        <v>alle</v>
      </c>
      <c r="E14" s="55">
        <v>4</v>
      </c>
      <c r="F14" s="33" t="str">
        <f>IF(E14=1,"Woche","Wochen")</f>
        <v>Wochen</v>
      </c>
      <c r="G14" s="18" t="str">
        <f>IF(OR(E14&lt;=0,E14&gt;4),"Erhöhung der Sparrate jede Woche bis max. jede 4. Woche","")</f>
        <v/>
      </c>
      <c r="H14" s="18"/>
      <c r="I14" s="18"/>
      <c r="J14" s="19"/>
      <c r="K14" s="19">
        <v>1</v>
      </c>
      <c r="L14" s="19">
        <v>2</v>
      </c>
      <c r="M14" s="19"/>
      <c r="N14" s="19">
        <v>3</v>
      </c>
      <c r="O14" s="19"/>
      <c r="P14" s="19">
        <v>4</v>
      </c>
      <c r="Q14" s="19"/>
      <c r="R14" s="20"/>
      <c r="S14" s="21"/>
      <c r="T14" s="3"/>
      <c r="U14" s="3"/>
    </row>
    <row r="15" spans="1:21" x14ac:dyDescent="0.3">
      <c r="A15" s="3"/>
      <c r="B15" s="46"/>
      <c r="C15" s="47"/>
      <c r="D15" s="48"/>
      <c r="E15" s="50"/>
      <c r="F15" s="49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3"/>
      <c r="U15" s="3"/>
    </row>
    <row r="16" spans="1:21" x14ac:dyDescent="0.3">
      <c r="A16" s="3"/>
      <c r="B16" s="3"/>
      <c r="C16" s="52" t="s">
        <v>4</v>
      </c>
      <c r="D16" s="52" t="s">
        <v>5</v>
      </c>
      <c r="E16" s="53" t="s">
        <v>9</v>
      </c>
      <c r="F16" s="53" t="s">
        <v>10</v>
      </c>
      <c r="G16" s="22"/>
      <c r="H16" s="22"/>
      <c r="I16" s="22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3"/>
      <c r="U16" s="3"/>
    </row>
    <row r="17" spans="1:21" x14ac:dyDescent="0.3">
      <c r="A17" s="3"/>
      <c r="B17" s="19">
        <v>1</v>
      </c>
      <c r="C17" s="13">
        <v>1</v>
      </c>
      <c r="D17" s="15">
        <f>IF($E$14=1,K17,IF($E$14=2,M17,IF($E$14=3,O17,IF($E$14=4,Q17,0))))</f>
        <v>20</v>
      </c>
      <c r="E17" s="17">
        <v>44280</v>
      </c>
      <c r="F17" s="51" t="str">
        <f>IF(E17&lt;&gt;"","ja","")</f>
        <v>ja</v>
      </c>
      <c r="G17" s="23">
        <f>IF(F17="ja",D17,0)</f>
        <v>20</v>
      </c>
      <c r="H17" s="22"/>
      <c r="I17" s="22"/>
      <c r="J17" s="19"/>
      <c r="K17" s="18">
        <f>E7</f>
        <v>20</v>
      </c>
      <c r="L17" s="18">
        <f>K17</f>
        <v>20</v>
      </c>
      <c r="M17" s="18">
        <f>IF($E$14=$L$14,L17,0)</f>
        <v>0</v>
      </c>
      <c r="N17" s="18">
        <f>L17</f>
        <v>20</v>
      </c>
      <c r="O17" s="18">
        <f>IF($E$14=$N$14,N17,0)</f>
        <v>0</v>
      </c>
      <c r="P17" s="18">
        <f>N17</f>
        <v>20</v>
      </c>
      <c r="Q17" s="18">
        <f>IF($E$14=$P$14,P17,0)</f>
        <v>20</v>
      </c>
      <c r="R17" s="20"/>
      <c r="S17" s="21"/>
      <c r="T17" s="3"/>
      <c r="U17" s="3"/>
    </row>
    <row r="18" spans="1:21" x14ac:dyDescent="0.3">
      <c r="A18" s="3"/>
      <c r="B18" s="19">
        <f>IF($E$14=1,B17+1,0)</f>
        <v>0</v>
      </c>
      <c r="C18" s="14">
        <f>C17+1</f>
        <v>2</v>
      </c>
      <c r="D18" s="15">
        <f t="shared" ref="D18:D70" si="0">IF($E$14=1,K18,IF($E$14=2,M18,IF($E$14=3,O18,IF($E$14=4,Q18,0))))</f>
        <v>20</v>
      </c>
      <c r="E18" s="17">
        <v>44310</v>
      </c>
      <c r="F18" s="51" t="str">
        <f t="shared" ref="F18:F71" si="1">IF(E18&lt;&gt;"","ja","")</f>
        <v>ja</v>
      </c>
      <c r="G18" s="23">
        <f t="shared" ref="G18:G70" si="2">IF(F18="ja",D18,0)</f>
        <v>20</v>
      </c>
      <c r="H18" s="19"/>
      <c r="I18" s="19"/>
      <c r="J18" s="19"/>
      <c r="K18" s="18">
        <f>IF($K$14=$E$14,K17+$E$13,0)</f>
        <v>0</v>
      </c>
      <c r="L18" s="18">
        <f>IF(AND(B18=0,$L$14=$E$14),L17,L17+$E$13)</f>
        <v>25</v>
      </c>
      <c r="M18" s="18">
        <f>IF($E$14=$L$14,L18,0)</f>
        <v>0</v>
      </c>
      <c r="N18" s="18">
        <f>IF(AND(B18=0,$N$14=$E$14),N17,N17+$E$13)</f>
        <v>25</v>
      </c>
      <c r="O18" s="18">
        <f t="shared" ref="O18:O70" si="3">IF($E$14=$N$14,N18,0)</f>
        <v>0</v>
      </c>
      <c r="P18" s="18">
        <f>IF(AND(B18=0,$P$14=$E$14),P17,P17+$E$13)</f>
        <v>20</v>
      </c>
      <c r="Q18" s="18">
        <f t="shared" ref="Q18:Q70" si="4">IF($E$14=$P$14,P18,0)</f>
        <v>20</v>
      </c>
      <c r="R18" s="20"/>
      <c r="S18" s="21"/>
      <c r="T18" s="3"/>
      <c r="U18" s="3"/>
    </row>
    <row r="19" spans="1:21" x14ac:dyDescent="0.3">
      <c r="A19" s="3"/>
      <c r="B19" s="19">
        <f>IF($E$14=1,B18+1,IF($E$14=2,B17+1,0))</f>
        <v>0</v>
      </c>
      <c r="C19" s="14">
        <f>C18+1</f>
        <v>3</v>
      </c>
      <c r="D19" s="15">
        <f t="shared" si="0"/>
        <v>20</v>
      </c>
      <c r="E19" s="17">
        <v>44341</v>
      </c>
      <c r="F19" s="51" t="str">
        <f t="shared" si="1"/>
        <v>ja</v>
      </c>
      <c r="G19" s="23">
        <f t="shared" si="2"/>
        <v>20</v>
      </c>
      <c r="H19" s="19"/>
      <c r="I19" s="19"/>
      <c r="J19" s="19"/>
      <c r="K19" s="18">
        <f t="shared" ref="K19:K70" si="5">IF($K$14=$E$14,K18+$E$13,0)</f>
        <v>0</v>
      </c>
      <c r="L19" s="18">
        <f t="shared" ref="L19:L70" si="6">IF(AND(B19=0,$L$14=$E$14),L18,L18+$E$13)</f>
        <v>30</v>
      </c>
      <c r="M19" s="18">
        <f>IF($E$14=$L$14,L19,0)</f>
        <v>0</v>
      </c>
      <c r="N19" s="18">
        <f t="shared" ref="N19:N70" si="7">IF(AND(B19=0,$N$14=$E$14),N18,N18+$E$13)</f>
        <v>30</v>
      </c>
      <c r="O19" s="18">
        <f t="shared" si="3"/>
        <v>0</v>
      </c>
      <c r="P19" s="18">
        <f t="shared" ref="P19:P70" si="8">IF(AND(B19=0,$P$14=$E$14),P18,P18+$E$13)</f>
        <v>20</v>
      </c>
      <c r="Q19" s="18">
        <f t="shared" si="4"/>
        <v>20</v>
      </c>
      <c r="R19" s="20"/>
      <c r="S19" s="21"/>
      <c r="T19" s="3"/>
      <c r="U19" s="3"/>
    </row>
    <row r="20" spans="1:21" x14ac:dyDescent="0.3">
      <c r="A20" s="3"/>
      <c r="B20" s="19">
        <f>IF($E$14=1,B19+1,IF($E$14=2,B18,IF($E$14=3,B17+1,0)))</f>
        <v>0</v>
      </c>
      <c r="C20" s="14">
        <f t="shared" ref="C20:C51" si="9">C19+1</f>
        <v>4</v>
      </c>
      <c r="D20" s="15">
        <f t="shared" si="0"/>
        <v>20</v>
      </c>
      <c r="E20" s="17">
        <v>44373</v>
      </c>
      <c r="F20" s="51" t="str">
        <f t="shared" si="1"/>
        <v>ja</v>
      </c>
      <c r="G20" s="23">
        <f t="shared" si="2"/>
        <v>20</v>
      </c>
      <c r="H20" s="19"/>
      <c r="I20" s="19"/>
      <c r="J20" s="19"/>
      <c r="K20" s="18">
        <f t="shared" si="5"/>
        <v>0</v>
      </c>
      <c r="L20" s="18">
        <f t="shared" si="6"/>
        <v>35</v>
      </c>
      <c r="M20" s="18">
        <f>IF($E$14=$L$14,L20,0)</f>
        <v>0</v>
      </c>
      <c r="N20" s="18">
        <f t="shared" si="7"/>
        <v>35</v>
      </c>
      <c r="O20" s="18">
        <f t="shared" si="3"/>
        <v>0</v>
      </c>
      <c r="P20" s="18">
        <f t="shared" si="8"/>
        <v>20</v>
      </c>
      <c r="Q20" s="18">
        <f t="shared" si="4"/>
        <v>20</v>
      </c>
      <c r="R20" s="20"/>
      <c r="S20" s="21"/>
      <c r="T20" s="3"/>
      <c r="U20" s="3"/>
    </row>
    <row r="21" spans="1:21" x14ac:dyDescent="0.3">
      <c r="A21" s="3"/>
      <c r="B21" s="19">
        <f>IF($E$14=1,B20+1,IF($E$14=2,B19+1,IF($E$14=3,0,IF($E$14=4,B17+1,0))))</f>
        <v>2</v>
      </c>
      <c r="C21" s="14">
        <f t="shared" si="9"/>
        <v>5</v>
      </c>
      <c r="D21" s="15">
        <f t="shared" si="0"/>
        <v>25</v>
      </c>
      <c r="E21" s="17"/>
      <c r="F21" s="51" t="str">
        <f t="shared" si="1"/>
        <v/>
      </c>
      <c r="G21" s="23">
        <f t="shared" si="2"/>
        <v>0</v>
      </c>
      <c r="H21" s="19"/>
      <c r="I21" s="19"/>
      <c r="J21" s="19"/>
      <c r="K21" s="18">
        <f t="shared" si="5"/>
        <v>0</v>
      </c>
      <c r="L21" s="18">
        <f t="shared" si="6"/>
        <v>40</v>
      </c>
      <c r="M21" s="18">
        <f>IF($E$14=$L$14,L21,0)</f>
        <v>0</v>
      </c>
      <c r="N21" s="18">
        <f t="shared" si="7"/>
        <v>40</v>
      </c>
      <c r="O21" s="18">
        <f t="shared" si="3"/>
        <v>0</v>
      </c>
      <c r="P21" s="18">
        <f t="shared" si="8"/>
        <v>25</v>
      </c>
      <c r="Q21" s="18">
        <f t="shared" si="4"/>
        <v>25</v>
      </c>
      <c r="R21" s="20"/>
      <c r="S21" s="21"/>
      <c r="T21" s="3"/>
      <c r="U21" s="3"/>
    </row>
    <row r="22" spans="1:21" x14ac:dyDescent="0.3">
      <c r="A22" s="3"/>
      <c r="B22" s="19">
        <f>IF($E$14=1,B21+1,IF($E$14=2,0,IF($E$14=3,0,IF($E$14=4,0,0))))</f>
        <v>0</v>
      </c>
      <c r="C22" s="14">
        <f t="shared" si="9"/>
        <v>6</v>
      </c>
      <c r="D22" s="15">
        <f t="shared" si="0"/>
        <v>25</v>
      </c>
      <c r="E22" s="17"/>
      <c r="F22" s="51" t="str">
        <f t="shared" si="1"/>
        <v/>
      </c>
      <c r="G22" s="23">
        <f t="shared" si="2"/>
        <v>0</v>
      </c>
      <c r="H22" s="19"/>
      <c r="I22" s="19"/>
      <c r="J22" s="19"/>
      <c r="K22" s="18">
        <f t="shared" si="5"/>
        <v>0</v>
      </c>
      <c r="L22" s="18">
        <f t="shared" si="6"/>
        <v>45</v>
      </c>
      <c r="M22" s="18">
        <f>IF($E$14=$L$14,L22,0)</f>
        <v>0</v>
      </c>
      <c r="N22" s="18">
        <f t="shared" si="7"/>
        <v>45</v>
      </c>
      <c r="O22" s="18">
        <f t="shared" si="3"/>
        <v>0</v>
      </c>
      <c r="P22" s="18">
        <f t="shared" si="8"/>
        <v>25</v>
      </c>
      <c r="Q22" s="18">
        <f t="shared" si="4"/>
        <v>25</v>
      </c>
      <c r="R22" s="20"/>
      <c r="S22" s="21"/>
      <c r="T22" s="3"/>
      <c r="U22" s="3"/>
    </row>
    <row r="23" spans="1:21" x14ac:dyDescent="0.3">
      <c r="A23" s="3"/>
      <c r="B23" s="19">
        <f>IF($E$14=1,B22+1,IF($E$14=2,B21+1,IF($E$14=3,B20+1,IF($E$14=4,0,0))))</f>
        <v>0</v>
      </c>
      <c r="C23" s="14">
        <f t="shared" si="9"/>
        <v>7</v>
      </c>
      <c r="D23" s="15">
        <f t="shared" si="0"/>
        <v>25</v>
      </c>
      <c r="E23" s="17"/>
      <c r="F23" s="51" t="str">
        <f t="shared" si="1"/>
        <v/>
      </c>
      <c r="G23" s="23">
        <f t="shared" si="2"/>
        <v>0</v>
      </c>
      <c r="H23" s="19"/>
      <c r="I23" s="19"/>
      <c r="J23" s="19"/>
      <c r="K23" s="18">
        <f t="shared" si="5"/>
        <v>0</v>
      </c>
      <c r="L23" s="18">
        <f t="shared" si="6"/>
        <v>50</v>
      </c>
      <c r="M23" s="18">
        <f>IF($E$14=$L$14,L23,0)</f>
        <v>0</v>
      </c>
      <c r="N23" s="18">
        <f t="shared" si="7"/>
        <v>50</v>
      </c>
      <c r="O23" s="18">
        <f t="shared" si="3"/>
        <v>0</v>
      </c>
      <c r="P23" s="18">
        <f t="shared" si="8"/>
        <v>25</v>
      </c>
      <c r="Q23" s="18">
        <f t="shared" si="4"/>
        <v>25</v>
      </c>
      <c r="R23" s="20"/>
      <c r="S23" s="21"/>
      <c r="T23" s="3"/>
      <c r="U23" s="3"/>
    </row>
    <row r="24" spans="1:21" x14ac:dyDescent="0.3">
      <c r="A24" s="3"/>
      <c r="B24" s="19">
        <f>IF($E$14=1,B23+1,IF($E$14=2,0,IF($E$14=3,0,IF($E$14=4,0,0))))</f>
        <v>0</v>
      </c>
      <c r="C24" s="14">
        <f t="shared" si="9"/>
        <v>8</v>
      </c>
      <c r="D24" s="15">
        <f t="shared" si="0"/>
        <v>25</v>
      </c>
      <c r="E24" s="17"/>
      <c r="F24" s="51" t="str">
        <f t="shared" si="1"/>
        <v/>
      </c>
      <c r="G24" s="23">
        <f t="shared" si="2"/>
        <v>0</v>
      </c>
      <c r="H24" s="19"/>
      <c r="I24" s="19"/>
      <c r="J24" s="19"/>
      <c r="K24" s="18">
        <f t="shared" si="5"/>
        <v>0</v>
      </c>
      <c r="L24" s="18">
        <f t="shared" si="6"/>
        <v>55</v>
      </c>
      <c r="M24" s="18">
        <f>IF($E$14=$L$14,L24,0)</f>
        <v>0</v>
      </c>
      <c r="N24" s="18">
        <f t="shared" si="7"/>
        <v>55</v>
      </c>
      <c r="O24" s="18">
        <f t="shared" si="3"/>
        <v>0</v>
      </c>
      <c r="P24" s="18">
        <f t="shared" si="8"/>
        <v>25</v>
      </c>
      <c r="Q24" s="18">
        <f t="shared" si="4"/>
        <v>25</v>
      </c>
      <c r="R24" s="20"/>
      <c r="S24" s="21"/>
      <c r="T24" s="3"/>
      <c r="U24" s="3"/>
    </row>
    <row r="25" spans="1:21" x14ac:dyDescent="0.3">
      <c r="A25" s="3"/>
      <c r="B25" s="19">
        <f>IF($E$14=1,B24+1,IF($E$14=2,B23+1,IF($E$14=3,0,IF($E$14=4,B21+1,0))))</f>
        <v>3</v>
      </c>
      <c r="C25" s="14">
        <f t="shared" si="9"/>
        <v>9</v>
      </c>
      <c r="D25" s="15">
        <f t="shared" si="0"/>
        <v>30</v>
      </c>
      <c r="E25" s="17"/>
      <c r="F25" s="51" t="str">
        <f t="shared" si="1"/>
        <v/>
      </c>
      <c r="G25" s="23">
        <f t="shared" si="2"/>
        <v>0</v>
      </c>
      <c r="H25" s="19"/>
      <c r="I25" s="19"/>
      <c r="J25" s="19"/>
      <c r="K25" s="18">
        <f t="shared" si="5"/>
        <v>0</v>
      </c>
      <c r="L25" s="18">
        <f t="shared" si="6"/>
        <v>60</v>
      </c>
      <c r="M25" s="18">
        <f>IF($E$14=$L$14,L25,0)</f>
        <v>0</v>
      </c>
      <c r="N25" s="18">
        <f t="shared" si="7"/>
        <v>60</v>
      </c>
      <c r="O25" s="18">
        <f t="shared" si="3"/>
        <v>0</v>
      </c>
      <c r="P25" s="18">
        <f t="shared" si="8"/>
        <v>30</v>
      </c>
      <c r="Q25" s="18">
        <f t="shared" si="4"/>
        <v>30</v>
      </c>
      <c r="R25" s="20"/>
      <c r="S25" s="21"/>
      <c r="T25" s="3"/>
      <c r="U25" s="3"/>
    </row>
    <row r="26" spans="1:21" x14ac:dyDescent="0.3">
      <c r="A26" s="3"/>
      <c r="B26" s="19">
        <f>IF($E$14=1,B25+1,IF($E$14=2,0,IF($E$14=3,B23+1,IF($E$14=4,B22,0))))</f>
        <v>0</v>
      </c>
      <c r="C26" s="14">
        <f t="shared" si="9"/>
        <v>10</v>
      </c>
      <c r="D26" s="15">
        <f t="shared" si="0"/>
        <v>30</v>
      </c>
      <c r="E26" s="17"/>
      <c r="F26" s="51" t="str">
        <f t="shared" si="1"/>
        <v/>
      </c>
      <c r="G26" s="23">
        <f t="shared" si="2"/>
        <v>0</v>
      </c>
      <c r="H26" s="19"/>
      <c r="I26" s="19"/>
      <c r="J26" s="19"/>
      <c r="K26" s="18">
        <f t="shared" si="5"/>
        <v>0</v>
      </c>
      <c r="L26" s="18">
        <f t="shared" si="6"/>
        <v>65</v>
      </c>
      <c r="M26" s="18">
        <f>IF($E$14=$L$14,L26,0)</f>
        <v>0</v>
      </c>
      <c r="N26" s="18">
        <f t="shared" si="7"/>
        <v>65</v>
      </c>
      <c r="O26" s="18">
        <f t="shared" si="3"/>
        <v>0</v>
      </c>
      <c r="P26" s="18">
        <f t="shared" si="8"/>
        <v>30</v>
      </c>
      <c r="Q26" s="18">
        <f t="shared" si="4"/>
        <v>30</v>
      </c>
      <c r="R26" s="20"/>
      <c r="S26" s="21"/>
      <c r="T26" s="3"/>
      <c r="U26" s="3"/>
    </row>
    <row r="27" spans="1:21" x14ac:dyDescent="0.3">
      <c r="A27" s="3"/>
      <c r="B27" s="19">
        <f>IF($E$14=1,B26+1,IF($E$14=2,B25+1,IF($E$14=3,B24,IF($E$14=4,B23,0))))</f>
        <v>0</v>
      </c>
      <c r="C27" s="14">
        <f t="shared" si="9"/>
        <v>11</v>
      </c>
      <c r="D27" s="15">
        <f t="shared" si="0"/>
        <v>30</v>
      </c>
      <c r="E27" s="17"/>
      <c r="F27" s="51" t="str">
        <f t="shared" si="1"/>
        <v/>
      </c>
      <c r="G27" s="23">
        <f t="shared" si="2"/>
        <v>0</v>
      </c>
      <c r="H27" s="19"/>
      <c r="I27" s="19"/>
      <c r="J27" s="19"/>
      <c r="K27" s="18">
        <f t="shared" si="5"/>
        <v>0</v>
      </c>
      <c r="L27" s="18">
        <f t="shared" si="6"/>
        <v>70</v>
      </c>
      <c r="M27" s="18">
        <f>IF($E$14=$L$14,L27,0)</f>
        <v>0</v>
      </c>
      <c r="N27" s="18">
        <f t="shared" si="7"/>
        <v>70</v>
      </c>
      <c r="O27" s="18">
        <f t="shared" si="3"/>
        <v>0</v>
      </c>
      <c r="P27" s="18">
        <f t="shared" si="8"/>
        <v>30</v>
      </c>
      <c r="Q27" s="18">
        <f t="shared" si="4"/>
        <v>30</v>
      </c>
      <c r="R27" s="20"/>
      <c r="S27" s="21"/>
      <c r="T27" s="3"/>
      <c r="U27" s="3"/>
    </row>
    <row r="28" spans="1:21" x14ac:dyDescent="0.3">
      <c r="A28" s="3"/>
      <c r="B28" s="19">
        <f>IF($E$14=1,B27+1,IF($E$14=2,0,IF($E$14=3,B25,IF($E$14=4,B24,0))))</f>
        <v>0</v>
      </c>
      <c r="C28" s="14">
        <f t="shared" si="9"/>
        <v>12</v>
      </c>
      <c r="D28" s="15">
        <f t="shared" si="0"/>
        <v>30</v>
      </c>
      <c r="E28" s="17"/>
      <c r="F28" s="51" t="str">
        <f t="shared" si="1"/>
        <v/>
      </c>
      <c r="G28" s="23">
        <f t="shared" si="2"/>
        <v>0</v>
      </c>
      <c r="H28" s="19"/>
      <c r="I28" s="19"/>
      <c r="J28" s="19"/>
      <c r="K28" s="18">
        <f t="shared" si="5"/>
        <v>0</v>
      </c>
      <c r="L28" s="18">
        <f t="shared" si="6"/>
        <v>75</v>
      </c>
      <c r="M28" s="18">
        <f>IF($E$14=$L$14,L28,0)</f>
        <v>0</v>
      </c>
      <c r="N28" s="18">
        <f t="shared" si="7"/>
        <v>75</v>
      </c>
      <c r="O28" s="18">
        <f t="shared" si="3"/>
        <v>0</v>
      </c>
      <c r="P28" s="18">
        <f t="shared" si="8"/>
        <v>30</v>
      </c>
      <c r="Q28" s="18">
        <f t="shared" si="4"/>
        <v>30</v>
      </c>
      <c r="R28" s="20"/>
      <c r="S28" s="21"/>
      <c r="T28" s="3"/>
      <c r="U28" s="3"/>
    </row>
    <row r="29" spans="1:21" x14ac:dyDescent="0.3">
      <c r="A29" s="3"/>
      <c r="B29" s="19">
        <f>IF($E$14=1,B28+1,IF($E$14=2,B27+1,IF($E$14=3,B26+1,IF($E$14=4,B25+1,0))))</f>
        <v>4</v>
      </c>
      <c r="C29" s="14">
        <f t="shared" si="9"/>
        <v>13</v>
      </c>
      <c r="D29" s="15">
        <f t="shared" si="0"/>
        <v>35</v>
      </c>
      <c r="E29" s="17"/>
      <c r="F29" s="51" t="str">
        <f t="shared" si="1"/>
        <v/>
      </c>
      <c r="G29" s="23">
        <f t="shared" si="2"/>
        <v>0</v>
      </c>
      <c r="H29" s="19"/>
      <c r="I29" s="19"/>
      <c r="J29" s="19"/>
      <c r="K29" s="18">
        <f t="shared" si="5"/>
        <v>0</v>
      </c>
      <c r="L29" s="18">
        <f t="shared" si="6"/>
        <v>80</v>
      </c>
      <c r="M29" s="18">
        <f>IF($E$14=$L$14,L29,0)</f>
        <v>0</v>
      </c>
      <c r="N29" s="18">
        <f t="shared" si="7"/>
        <v>80</v>
      </c>
      <c r="O29" s="18">
        <f t="shared" si="3"/>
        <v>0</v>
      </c>
      <c r="P29" s="18">
        <f t="shared" si="8"/>
        <v>35</v>
      </c>
      <c r="Q29" s="18">
        <f t="shared" si="4"/>
        <v>35</v>
      </c>
      <c r="R29" s="20"/>
      <c r="S29" s="21"/>
      <c r="T29" s="3"/>
      <c r="U29" s="3"/>
    </row>
    <row r="30" spans="1:21" x14ac:dyDescent="0.3">
      <c r="A30" s="3"/>
      <c r="B30" s="19">
        <f>IF($E$14=1,B29+1,IF($E$14=2,0,IF($E$14=3,B27,IF($E$14=4,B26,0))))</f>
        <v>0</v>
      </c>
      <c r="C30" s="14">
        <f t="shared" si="9"/>
        <v>14</v>
      </c>
      <c r="D30" s="15">
        <f t="shared" si="0"/>
        <v>35</v>
      </c>
      <c r="E30" s="17"/>
      <c r="F30" s="51" t="str">
        <f t="shared" si="1"/>
        <v/>
      </c>
      <c r="G30" s="23">
        <f t="shared" si="2"/>
        <v>0</v>
      </c>
      <c r="H30" s="19"/>
      <c r="I30" s="19"/>
      <c r="J30" s="19"/>
      <c r="K30" s="18">
        <f t="shared" si="5"/>
        <v>0</v>
      </c>
      <c r="L30" s="18">
        <f t="shared" si="6"/>
        <v>85</v>
      </c>
      <c r="M30" s="18">
        <f>IF($E$14=$L$14,L30,0)</f>
        <v>0</v>
      </c>
      <c r="N30" s="18">
        <f t="shared" si="7"/>
        <v>85</v>
      </c>
      <c r="O30" s="18">
        <f t="shared" si="3"/>
        <v>0</v>
      </c>
      <c r="P30" s="18">
        <f t="shared" si="8"/>
        <v>35</v>
      </c>
      <c r="Q30" s="18">
        <f t="shared" si="4"/>
        <v>35</v>
      </c>
      <c r="R30" s="20"/>
      <c r="S30" s="21"/>
      <c r="T30" s="3"/>
      <c r="U30" s="3"/>
    </row>
    <row r="31" spans="1:21" x14ac:dyDescent="0.3">
      <c r="A31" s="3"/>
      <c r="B31" s="19">
        <f>IF($E$14=1,B30+1,IF($E$14=2,B29+1,IF($E$14=3,B28,IF($E$14=4,B27,0))))</f>
        <v>0</v>
      </c>
      <c r="C31" s="14">
        <f t="shared" si="9"/>
        <v>15</v>
      </c>
      <c r="D31" s="15">
        <f t="shared" si="0"/>
        <v>35</v>
      </c>
      <c r="E31" s="17"/>
      <c r="F31" s="51" t="str">
        <f t="shared" si="1"/>
        <v/>
      </c>
      <c r="G31" s="23">
        <f t="shared" si="2"/>
        <v>0</v>
      </c>
      <c r="H31" s="19"/>
      <c r="I31" s="19"/>
      <c r="J31" s="19"/>
      <c r="K31" s="18">
        <f t="shared" si="5"/>
        <v>0</v>
      </c>
      <c r="L31" s="18">
        <f t="shared" si="6"/>
        <v>90</v>
      </c>
      <c r="M31" s="18">
        <f>IF($E$14=$L$14,L31,0)</f>
        <v>0</v>
      </c>
      <c r="N31" s="18">
        <f t="shared" si="7"/>
        <v>90</v>
      </c>
      <c r="O31" s="18">
        <f t="shared" si="3"/>
        <v>0</v>
      </c>
      <c r="P31" s="18">
        <f t="shared" si="8"/>
        <v>35</v>
      </c>
      <c r="Q31" s="18">
        <f t="shared" si="4"/>
        <v>35</v>
      </c>
      <c r="R31" s="20"/>
      <c r="S31" s="21"/>
      <c r="T31" s="3"/>
      <c r="U31" s="3"/>
    </row>
    <row r="32" spans="1:21" x14ac:dyDescent="0.3">
      <c r="A32" s="3"/>
      <c r="B32" s="19">
        <f>IF($E$14=1,B31+1,IF($E$14=2,0,IF($E$14=3,B29+1,IF($E$14=4,B28,0))))</f>
        <v>0</v>
      </c>
      <c r="C32" s="14">
        <f t="shared" si="9"/>
        <v>16</v>
      </c>
      <c r="D32" s="15">
        <f t="shared" si="0"/>
        <v>35</v>
      </c>
      <c r="E32" s="17"/>
      <c r="F32" s="51" t="str">
        <f t="shared" si="1"/>
        <v/>
      </c>
      <c r="G32" s="23">
        <f t="shared" si="2"/>
        <v>0</v>
      </c>
      <c r="H32" s="19"/>
      <c r="I32" s="19"/>
      <c r="J32" s="19"/>
      <c r="K32" s="18">
        <f t="shared" si="5"/>
        <v>0</v>
      </c>
      <c r="L32" s="18">
        <f t="shared" si="6"/>
        <v>95</v>
      </c>
      <c r="M32" s="18">
        <f>IF($E$14=$L$14,L32,0)</f>
        <v>0</v>
      </c>
      <c r="N32" s="18">
        <f t="shared" si="7"/>
        <v>95</v>
      </c>
      <c r="O32" s="18">
        <f t="shared" si="3"/>
        <v>0</v>
      </c>
      <c r="P32" s="18">
        <f t="shared" si="8"/>
        <v>35</v>
      </c>
      <c r="Q32" s="18">
        <f t="shared" si="4"/>
        <v>35</v>
      </c>
      <c r="R32" s="20"/>
      <c r="S32" s="21"/>
      <c r="T32" s="3"/>
      <c r="U32" s="3"/>
    </row>
    <row r="33" spans="1:21" x14ac:dyDescent="0.3">
      <c r="A33" s="3"/>
      <c r="B33" s="19">
        <f>IF($E$14=1,B32+1,IF($E$14=2,B31+1,IF($E$14=3,0,IF($E$14=4,B29+1,0))))</f>
        <v>5</v>
      </c>
      <c r="C33" s="14">
        <f t="shared" si="9"/>
        <v>17</v>
      </c>
      <c r="D33" s="15">
        <f t="shared" si="0"/>
        <v>40</v>
      </c>
      <c r="E33" s="17"/>
      <c r="F33" s="51" t="str">
        <f t="shared" si="1"/>
        <v/>
      </c>
      <c r="G33" s="23">
        <f t="shared" si="2"/>
        <v>0</v>
      </c>
      <c r="H33" s="19"/>
      <c r="I33" s="19"/>
      <c r="J33" s="19"/>
      <c r="K33" s="18">
        <f t="shared" si="5"/>
        <v>0</v>
      </c>
      <c r="L33" s="18">
        <f t="shared" si="6"/>
        <v>100</v>
      </c>
      <c r="M33" s="18">
        <f>IF($E$14=$L$14,L33,0)</f>
        <v>0</v>
      </c>
      <c r="N33" s="18">
        <f t="shared" si="7"/>
        <v>100</v>
      </c>
      <c r="O33" s="18">
        <f t="shared" si="3"/>
        <v>0</v>
      </c>
      <c r="P33" s="18">
        <f t="shared" si="8"/>
        <v>40</v>
      </c>
      <c r="Q33" s="18">
        <f t="shared" si="4"/>
        <v>40</v>
      </c>
      <c r="R33" s="20"/>
      <c r="S33" s="21"/>
      <c r="T33" s="3"/>
      <c r="U33" s="3"/>
    </row>
    <row r="34" spans="1:21" x14ac:dyDescent="0.3">
      <c r="A34" s="3"/>
      <c r="B34" s="19">
        <f>IF($E$14=1,B33+1,IF($E$14=2,0,IF($E$14=3,B31,IF($E$14=4,B30,0))))</f>
        <v>0</v>
      </c>
      <c r="C34" s="14">
        <f t="shared" si="9"/>
        <v>18</v>
      </c>
      <c r="D34" s="15">
        <f t="shared" si="0"/>
        <v>40</v>
      </c>
      <c r="E34" s="17"/>
      <c r="F34" s="51" t="str">
        <f t="shared" si="1"/>
        <v/>
      </c>
      <c r="G34" s="23">
        <f t="shared" si="2"/>
        <v>0</v>
      </c>
      <c r="H34" s="19"/>
      <c r="I34" s="19"/>
      <c r="J34" s="19"/>
      <c r="K34" s="18">
        <f t="shared" si="5"/>
        <v>0</v>
      </c>
      <c r="L34" s="18">
        <f t="shared" si="6"/>
        <v>105</v>
      </c>
      <c r="M34" s="18">
        <f>IF($E$14=$L$14,L34,0)</f>
        <v>0</v>
      </c>
      <c r="N34" s="18">
        <f t="shared" si="7"/>
        <v>105</v>
      </c>
      <c r="O34" s="18">
        <f t="shared" si="3"/>
        <v>0</v>
      </c>
      <c r="P34" s="18">
        <f t="shared" si="8"/>
        <v>40</v>
      </c>
      <c r="Q34" s="18">
        <f t="shared" si="4"/>
        <v>40</v>
      </c>
      <c r="R34" s="20"/>
      <c r="S34" s="21"/>
      <c r="T34" s="3"/>
      <c r="U34" s="3"/>
    </row>
    <row r="35" spans="1:21" x14ac:dyDescent="0.3">
      <c r="A35" s="3"/>
      <c r="B35" s="19">
        <f>IF($E$14=1,B34+1,IF($E$14=2,B33+1,IF($E$14=3,B32+1,IF($E$14=4,B31,0))))</f>
        <v>0</v>
      </c>
      <c r="C35" s="14">
        <f t="shared" si="9"/>
        <v>19</v>
      </c>
      <c r="D35" s="15">
        <f t="shared" si="0"/>
        <v>40</v>
      </c>
      <c r="E35" s="17"/>
      <c r="F35" s="51" t="str">
        <f t="shared" si="1"/>
        <v/>
      </c>
      <c r="G35" s="23">
        <f t="shared" si="2"/>
        <v>0</v>
      </c>
      <c r="H35" s="19"/>
      <c r="I35" s="19"/>
      <c r="J35" s="19"/>
      <c r="K35" s="18">
        <f t="shared" si="5"/>
        <v>0</v>
      </c>
      <c r="L35" s="18">
        <f t="shared" si="6"/>
        <v>110</v>
      </c>
      <c r="M35" s="18">
        <f>IF($E$14=$L$14,L35,0)</f>
        <v>0</v>
      </c>
      <c r="N35" s="18">
        <f t="shared" si="7"/>
        <v>110</v>
      </c>
      <c r="O35" s="18">
        <f t="shared" si="3"/>
        <v>0</v>
      </c>
      <c r="P35" s="18">
        <f t="shared" si="8"/>
        <v>40</v>
      </c>
      <c r="Q35" s="18">
        <f t="shared" si="4"/>
        <v>40</v>
      </c>
      <c r="R35" s="20"/>
      <c r="S35" s="21"/>
      <c r="T35" s="3"/>
      <c r="U35" s="3"/>
    </row>
    <row r="36" spans="1:21" x14ac:dyDescent="0.3">
      <c r="A36" s="3"/>
      <c r="B36" s="19">
        <f>IF($E$14=1,B35+1,IF($E$14=2,0,IF($E$14=3,B33,IF($E$14=4,B32,0))))</f>
        <v>0</v>
      </c>
      <c r="C36" s="14">
        <f t="shared" si="9"/>
        <v>20</v>
      </c>
      <c r="D36" s="15">
        <f t="shared" si="0"/>
        <v>40</v>
      </c>
      <c r="E36" s="17"/>
      <c r="F36" s="51" t="str">
        <f t="shared" si="1"/>
        <v/>
      </c>
      <c r="G36" s="23">
        <f t="shared" si="2"/>
        <v>0</v>
      </c>
      <c r="H36" s="19"/>
      <c r="I36" s="19"/>
      <c r="J36" s="19"/>
      <c r="K36" s="18">
        <f t="shared" si="5"/>
        <v>0</v>
      </c>
      <c r="L36" s="18">
        <f t="shared" si="6"/>
        <v>115</v>
      </c>
      <c r="M36" s="18">
        <f>IF($E$14=$L$14,L36,0)</f>
        <v>0</v>
      </c>
      <c r="N36" s="18">
        <f t="shared" si="7"/>
        <v>115</v>
      </c>
      <c r="O36" s="18">
        <f t="shared" si="3"/>
        <v>0</v>
      </c>
      <c r="P36" s="18">
        <f t="shared" si="8"/>
        <v>40</v>
      </c>
      <c r="Q36" s="18">
        <f t="shared" si="4"/>
        <v>40</v>
      </c>
      <c r="R36" s="20"/>
      <c r="S36" s="21"/>
      <c r="T36" s="3"/>
      <c r="U36" s="3"/>
    </row>
    <row r="37" spans="1:21" x14ac:dyDescent="0.3">
      <c r="A37" s="3"/>
      <c r="B37" s="19">
        <f>IF($E$14=1,B36+1,IF($E$14=2,B35+1,IF($E$14=3,0,IF($E$14=4,B33+1,0))))</f>
        <v>6</v>
      </c>
      <c r="C37" s="14">
        <f t="shared" si="9"/>
        <v>21</v>
      </c>
      <c r="D37" s="15">
        <f t="shared" si="0"/>
        <v>45</v>
      </c>
      <c r="E37" s="17"/>
      <c r="F37" s="51" t="str">
        <f t="shared" si="1"/>
        <v/>
      </c>
      <c r="G37" s="23">
        <f t="shared" si="2"/>
        <v>0</v>
      </c>
      <c r="H37" s="19"/>
      <c r="I37" s="19"/>
      <c r="J37" s="19"/>
      <c r="K37" s="18">
        <f t="shared" si="5"/>
        <v>0</v>
      </c>
      <c r="L37" s="18">
        <f t="shared" si="6"/>
        <v>120</v>
      </c>
      <c r="M37" s="18">
        <f>IF($E$14=$L$14,L37,0)</f>
        <v>0</v>
      </c>
      <c r="N37" s="18">
        <f t="shared" si="7"/>
        <v>120</v>
      </c>
      <c r="O37" s="18">
        <f t="shared" si="3"/>
        <v>0</v>
      </c>
      <c r="P37" s="18">
        <f t="shared" si="8"/>
        <v>45</v>
      </c>
      <c r="Q37" s="18">
        <f t="shared" si="4"/>
        <v>45</v>
      </c>
      <c r="R37" s="20"/>
      <c r="S37" s="21"/>
      <c r="T37" s="3"/>
      <c r="U37" s="3"/>
    </row>
    <row r="38" spans="1:21" x14ac:dyDescent="0.3">
      <c r="A38" s="3"/>
      <c r="B38" s="19">
        <f>IF($E$14=1,B37+1,IF($E$14=2,0,IF($E$14=3,B35+1,IF($E$14=4,B34,0))))</f>
        <v>0</v>
      </c>
      <c r="C38" s="14">
        <f t="shared" si="9"/>
        <v>22</v>
      </c>
      <c r="D38" s="15">
        <f t="shared" si="0"/>
        <v>45</v>
      </c>
      <c r="E38" s="17"/>
      <c r="F38" s="51" t="str">
        <f t="shared" si="1"/>
        <v/>
      </c>
      <c r="G38" s="23">
        <f t="shared" si="2"/>
        <v>0</v>
      </c>
      <c r="H38" s="19"/>
      <c r="I38" s="19"/>
      <c r="J38" s="19"/>
      <c r="K38" s="18">
        <f t="shared" si="5"/>
        <v>0</v>
      </c>
      <c r="L38" s="18">
        <f t="shared" si="6"/>
        <v>125</v>
      </c>
      <c r="M38" s="18">
        <f>IF($E$14=$L$14,L38,0)</f>
        <v>0</v>
      </c>
      <c r="N38" s="18">
        <f t="shared" si="7"/>
        <v>125</v>
      </c>
      <c r="O38" s="18">
        <f t="shared" si="3"/>
        <v>0</v>
      </c>
      <c r="P38" s="18">
        <f t="shared" si="8"/>
        <v>45</v>
      </c>
      <c r="Q38" s="18">
        <f t="shared" si="4"/>
        <v>45</v>
      </c>
      <c r="R38" s="20"/>
      <c r="S38" s="21"/>
      <c r="T38" s="3"/>
      <c r="U38" s="3"/>
    </row>
    <row r="39" spans="1:21" x14ac:dyDescent="0.3">
      <c r="A39" s="3"/>
      <c r="B39" s="19">
        <f>IF($E$14=1,B38+1,IF($E$14=2,B37+1,IF($E$14=3,B36,IF($E$14=4,B35,0))))</f>
        <v>0</v>
      </c>
      <c r="C39" s="14">
        <f t="shared" si="9"/>
        <v>23</v>
      </c>
      <c r="D39" s="15">
        <f t="shared" si="0"/>
        <v>45</v>
      </c>
      <c r="E39" s="17"/>
      <c r="F39" s="51" t="str">
        <f t="shared" si="1"/>
        <v/>
      </c>
      <c r="G39" s="23">
        <f t="shared" si="2"/>
        <v>0</v>
      </c>
      <c r="H39" s="19"/>
      <c r="I39" s="19"/>
      <c r="J39" s="19"/>
      <c r="K39" s="18">
        <f t="shared" si="5"/>
        <v>0</v>
      </c>
      <c r="L39" s="18">
        <f t="shared" si="6"/>
        <v>130</v>
      </c>
      <c r="M39" s="18">
        <f>IF($E$14=$L$14,L39,0)</f>
        <v>0</v>
      </c>
      <c r="N39" s="18">
        <f t="shared" si="7"/>
        <v>130</v>
      </c>
      <c r="O39" s="18">
        <f t="shared" si="3"/>
        <v>0</v>
      </c>
      <c r="P39" s="18">
        <f t="shared" si="8"/>
        <v>45</v>
      </c>
      <c r="Q39" s="18">
        <f t="shared" si="4"/>
        <v>45</v>
      </c>
      <c r="R39" s="20"/>
      <c r="S39" s="21"/>
      <c r="T39" s="3"/>
      <c r="U39" s="3"/>
    </row>
    <row r="40" spans="1:21" x14ac:dyDescent="0.3">
      <c r="A40" s="3"/>
      <c r="B40" s="19">
        <f>IF($E$14=1,B39+1,IF($E$14=2,0,IF($E$14=3,B37,IF($E$14=4,B36,0))))</f>
        <v>0</v>
      </c>
      <c r="C40" s="14">
        <f t="shared" si="9"/>
        <v>24</v>
      </c>
      <c r="D40" s="15">
        <f t="shared" si="0"/>
        <v>45</v>
      </c>
      <c r="E40" s="17"/>
      <c r="F40" s="51" t="str">
        <f t="shared" si="1"/>
        <v/>
      </c>
      <c r="G40" s="23">
        <f t="shared" si="2"/>
        <v>0</v>
      </c>
      <c r="H40" s="19"/>
      <c r="I40" s="19"/>
      <c r="J40" s="19"/>
      <c r="K40" s="18">
        <f t="shared" si="5"/>
        <v>0</v>
      </c>
      <c r="L40" s="18">
        <f t="shared" si="6"/>
        <v>135</v>
      </c>
      <c r="M40" s="18">
        <f>IF($E$14=$L$14,L40,0)</f>
        <v>0</v>
      </c>
      <c r="N40" s="18">
        <f t="shared" si="7"/>
        <v>135</v>
      </c>
      <c r="O40" s="18">
        <f t="shared" si="3"/>
        <v>0</v>
      </c>
      <c r="P40" s="18">
        <f t="shared" si="8"/>
        <v>45</v>
      </c>
      <c r="Q40" s="18">
        <f t="shared" si="4"/>
        <v>45</v>
      </c>
      <c r="R40" s="20"/>
      <c r="S40" s="21"/>
      <c r="T40" s="3"/>
      <c r="U40" s="3"/>
    </row>
    <row r="41" spans="1:21" x14ac:dyDescent="0.3">
      <c r="A41" s="3"/>
      <c r="B41" s="19">
        <f>IF($E$14=1,B40+1,IF($E$14=2,B39+1,IF($E$14=3,B38+1,IF($E$14=4,B37+1,0))))</f>
        <v>7</v>
      </c>
      <c r="C41" s="14">
        <f t="shared" si="9"/>
        <v>25</v>
      </c>
      <c r="D41" s="15">
        <f t="shared" si="0"/>
        <v>50</v>
      </c>
      <c r="E41" s="17"/>
      <c r="F41" s="51" t="str">
        <f t="shared" si="1"/>
        <v/>
      </c>
      <c r="G41" s="23">
        <f t="shared" si="2"/>
        <v>0</v>
      </c>
      <c r="H41" s="19"/>
      <c r="I41" s="19"/>
      <c r="J41" s="19"/>
      <c r="K41" s="18">
        <f t="shared" si="5"/>
        <v>0</v>
      </c>
      <c r="L41" s="18">
        <f t="shared" si="6"/>
        <v>140</v>
      </c>
      <c r="M41" s="18">
        <f>IF($E$14=$L$14,L41,0)</f>
        <v>0</v>
      </c>
      <c r="N41" s="18">
        <f t="shared" si="7"/>
        <v>140</v>
      </c>
      <c r="O41" s="18">
        <f t="shared" si="3"/>
        <v>0</v>
      </c>
      <c r="P41" s="18">
        <f t="shared" si="8"/>
        <v>50</v>
      </c>
      <c r="Q41" s="18">
        <f t="shared" si="4"/>
        <v>50</v>
      </c>
      <c r="R41" s="20"/>
      <c r="S41" s="21"/>
      <c r="T41" s="3"/>
      <c r="U41" s="3"/>
    </row>
    <row r="42" spans="1:21" x14ac:dyDescent="0.3">
      <c r="A42" s="3"/>
      <c r="B42" s="19">
        <f>IF($E$14=1,B41+1,IF($E$14=2,0,IF($E$14=3,B39,IF($E$14=4,B38,0))))</f>
        <v>0</v>
      </c>
      <c r="C42" s="14">
        <f t="shared" si="9"/>
        <v>26</v>
      </c>
      <c r="D42" s="15">
        <f t="shared" si="0"/>
        <v>50</v>
      </c>
      <c r="E42" s="17"/>
      <c r="F42" s="51" t="str">
        <f t="shared" si="1"/>
        <v/>
      </c>
      <c r="G42" s="23">
        <f t="shared" si="2"/>
        <v>0</v>
      </c>
      <c r="H42" s="19"/>
      <c r="I42" s="19"/>
      <c r="J42" s="19"/>
      <c r="K42" s="18">
        <f t="shared" si="5"/>
        <v>0</v>
      </c>
      <c r="L42" s="18">
        <f t="shared" si="6"/>
        <v>145</v>
      </c>
      <c r="M42" s="18">
        <f>IF($E$14=$L$14,L42,0)</f>
        <v>0</v>
      </c>
      <c r="N42" s="18">
        <f t="shared" si="7"/>
        <v>145</v>
      </c>
      <c r="O42" s="18">
        <f t="shared" si="3"/>
        <v>0</v>
      </c>
      <c r="P42" s="18">
        <f t="shared" si="8"/>
        <v>50</v>
      </c>
      <c r="Q42" s="18">
        <f t="shared" si="4"/>
        <v>50</v>
      </c>
      <c r="R42" s="20"/>
      <c r="S42" s="21"/>
      <c r="T42" s="3"/>
      <c r="U42" s="3"/>
    </row>
    <row r="43" spans="1:21" x14ac:dyDescent="0.3">
      <c r="A43" s="3"/>
      <c r="B43" s="19">
        <f>IF($E$14=1,B42+1,IF($E$14=2,B41+1,IF($E$14=3,B40,IF($E$14=4,B39,0))))</f>
        <v>0</v>
      </c>
      <c r="C43" s="14">
        <f t="shared" si="9"/>
        <v>27</v>
      </c>
      <c r="D43" s="15">
        <f t="shared" si="0"/>
        <v>50</v>
      </c>
      <c r="E43" s="17"/>
      <c r="F43" s="51" t="str">
        <f t="shared" si="1"/>
        <v/>
      </c>
      <c r="G43" s="23">
        <f t="shared" si="2"/>
        <v>0</v>
      </c>
      <c r="H43" s="19"/>
      <c r="I43" s="19"/>
      <c r="J43" s="19"/>
      <c r="K43" s="18">
        <f t="shared" si="5"/>
        <v>0</v>
      </c>
      <c r="L43" s="18">
        <f t="shared" si="6"/>
        <v>150</v>
      </c>
      <c r="M43" s="18">
        <f>IF($E$14=$L$14,L43,0)</f>
        <v>0</v>
      </c>
      <c r="N43" s="18">
        <f t="shared" si="7"/>
        <v>150</v>
      </c>
      <c r="O43" s="18">
        <f t="shared" si="3"/>
        <v>0</v>
      </c>
      <c r="P43" s="18">
        <f t="shared" si="8"/>
        <v>50</v>
      </c>
      <c r="Q43" s="18">
        <f t="shared" si="4"/>
        <v>50</v>
      </c>
      <c r="R43" s="20"/>
      <c r="S43" s="21"/>
      <c r="T43" s="3"/>
      <c r="U43" s="3"/>
    </row>
    <row r="44" spans="1:21" x14ac:dyDescent="0.3">
      <c r="A44" s="3"/>
      <c r="B44" s="19">
        <f>IF($E$14=1,B43+1,IF($E$14=2,0,IF($E$14=3,B41+1,IF($E$14=4,B40,0))))</f>
        <v>0</v>
      </c>
      <c r="C44" s="14">
        <f t="shared" si="9"/>
        <v>28</v>
      </c>
      <c r="D44" s="15">
        <f t="shared" si="0"/>
        <v>50</v>
      </c>
      <c r="E44" s="17"/>
      <c r="F44" s="51" t="str">
        <f t="shared" si="1"/>
        <v/>
      </c>
      <c r="G44" s="23">
        <f t="shared" si="2"/>
        <v>0</v>
      </c>
      <c r="H44" s="19"/>
      <c r="I44" s="19"/>
      <c r="J44" s="19"/>
      <c r="K44" s="18">
        <f t="shared" si="5"/>
        <v>0</v>
      </c>
      <c r="L44" s="18">
        <f t="shared" si="6"/>
        <v>155</v>
      </c>
      <c r="M44" s="18">
        <f>IF($E$14=$L$14,L44,0)</f>
        <v>0</v>
      </c>
      <c r="N44" s="18">
        <f t="shared" si="7"/>
        <v>155</v>
      </c>
      <c r="O44" s="18">
        <f t="shared" si="3"/>
        <v>0</v>
      </c>
      <c r="P44" s="18">
        <f t="shared" si="8"/>
        <v>50</v>
      </c>
      <c r="Q44" s="18">
        <f t="shared" si="4"/>
        <v>50</v>
      </c>
      <c r="R44" s="20"/>
      <c r="S44" s="21"/>
      <c r="T44" s="3"/>
      <c r="U44" s="3"/>
    </row>
    <row r="45" spans="1:21" x14ac:dyDescent="0.3">
      <c r="A45" s="3"/>
      <c r="B45" s="19">
        <f>IF($E$14=1,B44+1,IF($E$14=2,B43+1,IF($E$14=3,0,IF($E$14=4,B41+1,0))))</f>
        <v>8</v>
      </c>
      <c r="C45" s="14">
        <f t="shared" si="9"/>
        <v>29</v>
      </c>
      <c r="D45" s="15">
        <f t="shared" si="0"/>
        <v>55</v>
      </c>
      <c r="E45" s="17"/>
      <c r="F45" s="51" t="str">
        <f t="shared" si="1"/>
        <v/>
      </c>
      <c r="G45" s="23">
        <f t="shared" si="2"/>
        <v>0</v>
      </c>
      <c r="H45" s="19"/>
      <c r="I45" s="19"/>
      <c r="J45" s="19"/>
      <c r="K45" s="18">
        <f t="shared" si="5"/>
        <v>0</v>
      </c>
      <c r="L45" s="18">
        <f t="shared" si="6"/>
        <v>160</v>
      </c>
      <c r="M45" s="18">
        <f>IF($E$14=$L$14,L45,0)</f>
        <v>0</v>
      </c>
      <c r="N45" s="18">
        <f t="shared" si="7"/>
        <v>160</v>
      </c>
      <c r="O45" s="18">
        <f t="shared" si="3"/>
        <v>0</v>
      </c>
      <c r="P45" s="18">
        <f t="shared" si="8"/>
        <v>55</v>
      </c>
      <c r="Q45" s="18">
        <f t="shared" si="4"/>
        <v>55</v>
      </c>
      <c r="R45" s="20"/>
      <c r="S45" s="21"/>
      <c r="T45" s="3"/>
      <c r="U45" s="3"/>
    </row>
    <row r="46" spans="1:21" x14ac:dyDescent="0.3">
      <c r="A46" s="3"/>
      <c r="B46" s="19">
        <f>IF($E$14=1,B45+1,IF($E$14=2,0,IF($E$14=3,B43,IF($E$14=4,B42,0))))</f>
        <v>0</v>
      </c>
      <c r="C46" s="14">
        <f t="shared" si="9"/>
        <v>30</v>
      </c>
      <c r="D46" s="15">
        <f t="shared" si="0"/>
        <v>55</v>
      </c>
      <c r="E46" s="17"/>
      <c r="F46" s="51" t="str">
        <f t="shared" si="1"/>
        <v/>
      </c>
      <c r="G46" s="23">
        <f t="shared" si="2"/>
        <v>0</v>
      </c>
      <c r="H46" s="19"/>
      <c r="I46" s="19"/>
      <c r="J46" s="19"/>
      <c r="K46" s="18">
        <f t="shared" si="5"/>
        <v>0</v>
      </c>
      <c r="L46" s="18">
        <f t="shared" si="6"/>
        <v>165</v>
      </c>
      <c r="M46" s="18">
        <f>IF($E$14=$L$14,L46,0)</f>
        <v>0</v>
      </c>
      <c r="N46" s="18">
        <f t="shared" si="7"/>
        <v>165</v>
      </c>
      <c r="O46" s="18">
        <f t="shared" si="3"/>
        <v>0</v>
      </c>
      <c r="P46" s="18">
        <f t="shared" si="8"/>
        <v>55</v>
      </c>
      <c r="Q46" s="18">
        <f t="shared" si="4"/>
        <v>55</v>
      </c>
      <c r="R46" s="20"/>
      <c r="S46" s="21"/>
      <c r="T46" s="3"/>
      <c r="U46" s="3"/>
    </row>
    <row r="47" spans="1:21" x14ac:dyDescent="0.3">
      <c r="A47" s="3"/>
      <c r="B47" s="19">
        <f>IF($E$14=1,B46+1,IF($E$14=2,B45+1,IF($E$14=3,B44+1,IF($E$14=4,B43,0))))</f>
        <v>0</v>
      </c>
      <c r="C47" s="14">
        <f t="shared" si="9"/>
        <v>31</v>
      </c>
      <c r="D47" s="15">
        <f t="shared" si="0"/>
        <v>55</v>
      </c>
      <c r="E47" s="17"/>
      <c r="F47" s="51" t="str">
        <f t="shared" si="1"/>
        <v/>
      </c>
      <c r="G47" s="23">
        <f t="shared" si="2"/>
        <v>0</v>
      </c>
      <c r="H47" s="19"/>
      <c r="I47" s="19"/>
      <c r="J47" s="19"/>
      <c r="K47" s="18">
        <f t="shared" si="5"/>
        <v>0</v>
      </c>
      <c r="L47" s="18">
        <f t="shared" si="6"/>
        <v>170</v>
      </c>
      <c r="M47" s="18">
        <f>IF($E$14=$L$14,L47,0)</f>
        <v>0</v>
      </c>
      <c r="N47" s="18">
        <f t="shared" si="7"/>
        <v>170</v>
      </c>
      <c r="O47" s="18">
        <f t="shared" si="3"/>
        <v>0</v>
      </c>
      <c r="P47" s="18">
        <f t="shared" si="8"/>
        <v>55</v>
      </c>
      <c r="Q47" s="18">
        <f t="shared" si="4"/>
        <v>55</v>
      </c>
      <c r="R47" s="20"/>
      <c r="S47" s="21"/>
      <c r="T47" s="3"/>
      <c r="U47" s="3"/>
    </row>
    <row r="48" spans="1:21" x14ac:dyDescent="0.3">
      <c r="A48" s="3"/>
      <c r="B48" s="19">
        <f>IF($E$14=1,B47+1,IF($E$14=2,0,IF($E$14=3,B45,IF($E$14=4,B44,0))))</f>
        <v>0</v>
      </c>
      <c r="C48" s="14">
        <f t="shared" si="9"/>
        <v>32</v>
      </c>
      <c r="D48" s="15">
        <f t="shared" si="0"/>
        <v>55</v>
      </c>
      <c r="E48" s="17"/>
      <c r="F48" s="51" t="str">
        <f t="shared" si="1"/>
        <v/>
      </c>
      <c r="G48" s="23">
        <f t="shared" si="2"/>
        <v>0</v>
      </c>
      <c r="H48" s="19"/>
      <c r="I48" s="19"/>
      <c r="J48" s="19"/>
      <c r="K48" s="18">
        <f t="shared" si="5"/>
        <v>0</v>
      </c>
      <c r="L48" s="18">
        <f t="shared" si="6"/>
        <v>175</v>
      </c>
      <c r="M48" s="18">
        <f>IF($E$14=$L$14,L48,0)</f>
        <v>0</v>
      </c>
      <c r="N48" s="18">
        <f t="shared" si="7"/>
        <v>175</v>
      </c>
      <c r="O48" s="18">
        <f t="shared" si="3"/>
        <v>0</v>
      </c>
      <c r="P48" s="18">
        <f t="shared" si="8"/>
        <v>55</v>
      </c>
      <c r="Q48" s="18">
        <f t="shared" si="4"/>
        <v>55</v>
      </c>
      <c r="R48" s="20"/>
      <c r="S48" s="21"/>
      <c r="T48" s="3"/>
      <c r="U48" s="3"/>
    </row>
    <row r="49" spans="1:21" x14ac:dyDescent="0.3">
      <c r="A49" s="3"/>
      <c r="B49" s="19">
        <f>IF($E$14=1,B48+1,IF($E$14=2,B47+1,IF($E$14=3,0,IF($E$14=4,B45+1,0))))</f>
        <v>9</v>
      </c>
      <c r="C49" s="14">
        <f t="shared" si="9"/>
        <v>33</v>
      </c>
      <c r="D49" s="15">
        <f t="shared" si="0"/>
        <v>60</v>
      </c>
      <c r="E49" s="17"/>
      <c r="F49" s="51" t="str">
        <f t="shared" si="1"/>
        <v/>
      </c>
      <c r="G49" s="23">
        <f t="shared" si="2"/>
        <v>0</v>
      </c>
      <c r="H49" s="19"/>
      <c r="I49" s="19"/>
      <c r="J49" s="19"/>
      <c r="K49" s="18">
        <f t="shared" si="5"/>
        <v>0</v>
      </c>
      <c r="L49" s="18">
        <f t="shared" si="6"/>
        <v>180</v>
      </c>
      <c r="M49" s="18">
        <f>IF($E$14=$L$14,L49,0)</f>
        <v>0</v>
      </c>
      <c r="N49" s="18">
        <f t="shared" si="7"/>
        <v>180</v>
      </c>
      <c r="O49" s="18">
        <f t="shared" si="3"/>
        <v>0</v>
      </c>
      <c r="P49" s="18">
        <f t="shared" si="8"/>
        <v>60</v>
      </c>
      <c r="Q49" s="18">
        <f t="shared" si="4"/>
        <v>60</v>
      </c>
      <c r="R49" s="20"/>
      <c r="S49" s="21"/>
      <c r="T49" s="3"/>
      <c r="U49" s="3"/>
    </row>
    <row r="50" spans="1:21" x14ac:dyDescent="0.3">
      <c r="A50" s="3"/>
      <c r="B50" s="19">
        <f>IF($E$14=1,B49+1,IF($E$14=2,0,IF($E$14=3,B47+1,IF($E$14=4,B46,0))))</f>
        <v>0</v>
      </c>
      <c r="C50" s="14">
        <f t="shared" si="9"/>
        <v>34</v>
      </c>
      <c r="D50" s="15">
        <f t="shared" si="0"/>
        <v>60</v>
      </c>
      <c r="E50" s="17"/>
      <c r="F50" s="51" t="str">
        <f t="shared" si="1"/>
        <v/>
      </c>
      <c r="G50" s="23">
        <f t="shared" si="2"/>
        <v>0</v>
      </c>
      <c r="H50" s="19"/>
      <c r="I50" s="19"/>
      <c r="J50" s="19"/>
      <c r="K50" s="18">
        <f t="shared" si="5"/>
        <v>0</v>
      </c>
      <c r="L50" s="18">
        <f t="shared" si="6"/>
        <v>185</v>
      </c>
      <c r="M50" s="18">
        <f>IF($E$14=$L$14,L50,0)</f>
        <v>0</v>
      </c>
      <c r="N50" s="18">
        <f t="shared" si="7"/>
        <v>185</v>
      </c>
      <c r="O50" s="18">
        <f t="shared" si="3"/>
        <v>0</v>
      </c>
      <c r="P50" s="18">
        <f t="shared" si="8"/>
        <v>60</v>
      </c>
      <c r="Q50" s="18">
        <f t="shared" si="4"/>
        <v>60</v>
      </c>
      <c r="R50" s="20"/>
      <c r="S50" s="21"/>
      <c r="T50" s="3"/>
      <c r="U50" s="3"/>
    </row>
    <row r="51" spans="1:21" x14ac:dyDescent="0.3">
      <c r="A51" s="3"/>
      <c r="B51" s="19">
        <f>IF($E$14=1,B50+1,IF($E$14=2,B49+1,IF($E$14=3,B48,IF($E$14=4,B47,0))))</f>
        <v>0</v>
      </c>
      <c r="C51" s="14">
        <f t="shared" si="9"/>
        <v>35</v>
      </c>
      <c r="D51" s="15">
        <f t="shared" si="0"/>
        <v>60</v>
      </c>
      <c r="E51" s="17"/>
      <c r="F51" s="51" t="str">
        <f t="shared" si="1"/>
        <v/>
      </c>
      <c r="G51" s="23">
        <f t="shared" si="2"/>
        <v>0</v>
      </c>
      <c r="H51" s="19"/>
      <c r="I51" s="19"/>
      <c r="J51" s="19"/>
      <c r="K51" s="18">
        <f t="shared" si="5"/>
        <v>0</v>
      </c>
      <c r="L51" s="18">
        <f t="shared" si="6"/>
        <v>190</v>
      </c>
      <c r="M51" s="18">
        <f>IF($E$14=$L$14,L51,0)</f>
        <v>0</v>
      </c>
      <c r="N51" s="18">
        <f t="shared" si="7"/>
        <v>190</v>
      </c>
      <c r="O51" s="18">
        <f t="shared" si="3"/>
        <v>0</v>
      </c>
      <c r="P51" s="18">
        <f t="shared" si="8"/>
        <v>60</v>
      </c>
      <c r="Q51" s="18">
        <f t="shared" si="4"/>
        <v>60</v>
      </c>
      <c r="R51" s="20"/>
      <c r="S51" s="21"/>
      <c r="T51" s="3"/>
      <c r="U51" s="3"/>
    </row>
    <row r="52" spans="1:21" x14ac:dyDescent="0.3">
      <c r="A52" s="3"/>
      <c r="B52" s="19">
        <f>IF($E$14=1,B51+1,IF($E$14=2,0,IF($E$14=3,B49,IF($E$14=4,B48,0))))</f>
        <v>0</v>
      </c>
      <c r="C52" s="14">
        <f t="shared" ref="C52:C115" si="10">C51+1</f>
        <v>36</v>
      </c>
      <c r="D52" s="15">
        <f t="shared" si="0"/>
        <v>60</v>
      </c>
      <c r="E52" s="17"/>
      <c r="F52" s="51" t="str">
        <f t="shared" si="1"/>
        <v/>
      </c>
      <c r="G52" s="23">
        <f t="shared" si="2"/>
        <v>0</v>
      </c>
      <c r="H52" s="19"/>
      <c r="I52" s="19"/>
      <c r="J52" s="19"/>
      <c r="K52" s="18">
        <f t="shared" si="5"/>
        <v>0</v>
      </c>
      <c r="L52" s="18">
        <f t="shared" si="6"/>
        <v>195</v>
      </c>
      <c r="M52" s="18">
        <f>IF($E$14=$L$14,L52,0)</f>
        <v>0</v>
      </c>
      <c r="N52" s="18">
        <f t="shared" si="7"/>
        <v>195</v>
      </c>
      <c r="O52" s="18">
        <f t="shared" si="3"/>
        <v>0</v>
      </c>
      <c r="P52" s="18">
        <f t="shared" si="8"/>
        <v>60</v>
      </c>
      <c r="Q52" s="18">
        <f t="shared" si="4"/>
        <v>60</v>
      </c>
      <c r="R52" s="20"/>
      <c r="S52" s="21"/>
      <c r="T52" s="3"/>
      <c r="U52" s="3"/>
    </row>
    <row r="53" spans="1:21" x14ac:dyDescent="0.3">
      <c r="A53" s="3"/>
      <c r="B53" s="19">
        <f>IF($E$14=1,B52+1,IF($E$14=2,B51+1,IF($E$14=3,B50+1,IF($E$14=4,B49+1,0))))</f>
        <v>10</v>
      </c>
      <c r="C53" s="14">
        <f t="shared" si="10"/>
        <v>37</v>
      </c>
      <c r="D53" s="15">
        <f t="shared" si="0"/>
        <v>65</v>
      </c>
      <c r="E53" s="17"/>
      <c r="F53" s="51" t="str">
        <f t="shared" si="1"/>
        <v/>
      </c>
      <c r="G53" s="23">
        <f t="shared" si="2"/>
        <v>0</v>
      </c>
      <c r="H53" s="19"/>
      <c r="I53" s="19"/>
      <c r="J53" s="19"/>
      <c r="K53" s="18">
        <f t="shared" si="5"/>
        <v>0</v>
      </c>
      <c r="L53" s="18">
        <f t="shared" si="6"/>
        <v>200</v>
      </c>
      <c r="M53" s="18">
        <f>IF($E$14=$L$14,L53,0)</f>
        <v>0</v>
      </c>
      <c r="N53" s="18">
        <f t="shared" si="7"/>
        <v>200</v>
      </c>
      <c r="O53" s="18">
        <f t="shared" si="3"/>
        <v>0</v>
      </c>
      <c r="P53" s="18">
        <f t="shared" si="8"/>
        <v>65</v>
      </c>
      <c r="Q53" s="18">
        <f t="shared" si="4"/>
        <v>65</v>
      </c>
      <c r="R53" s="20"/>
      <c r="S53" s="21"/>
      <c r="T53" s="3"/>
      <c r="U53" s="3"/>
    </row>
    <row r="54" spans="1:21" x14ac:dyDescent="0.3">
      <c r="A54" s="3"/>
      <c r="B54" s="19">
        <f>IF($E$14=1,B53+1,IF($E$14=2,0,IF($E$14=3,B51,IF($E$14=4,B50,0))))</f>
        <v>0</v>
      </c>
      <c r="C54" s="14">
        <f t="shared" si="10"/>
        <v>38</v>
      </c>
      <c r="D54" s="15">
        <f t="shared" si="0"/>
        <v>65</v>
      </c>
      <c r="E54" s="17"/>
      <c r="F54" s="51" t="str">
        <f t="shared" si="1"/>
        <v/>
      </c>
      <c r="G54" s="23">
        <f t="shared" si="2"/>
        <v>0</v>
      </c>
      <c r="H54" s="19"/>
      <c r="I54" s="19"/>
      <c r="J54" s="19"/>
      <c r="K54" s="18">
        <f t="shared" si="5"/>
        <v>0</v>
      </c>
      <c r="L54" s="18">
        <f t="shared" si="6"/>
        <v>205</v>
      </c>
      <c r="M54" s="18">
        <f>IF($E$14=$L$14,L54,0)</f>
        <v>0</v>
      </c>
      <c r="N54" s="18">
        <f t="shared" si="7"/>
        <v>205</v>
      </c>
      <c r="O54" s="18">
        <f t="shared" si="3"/>
        <v>0</v>
      </c>
      <c r="P54" s="18">
        <f t="shared" si="8"/>
        <v>65</v>
      </c>
      <c r="Q54" s="18">
        <f t="shared" si="4"/>
        <v>65</v>
      </c>
      <c r="R54" s="20"/>
      <c r="S54" s="21"/>
      <c r="T54" s="3"/>
      <c r="U54" s="3"/>
    </row>
    <row r="55" spans="1:21" x14ac:dyDescent="0.3">
      <c r="A55" s="3"/>
      <c r="B55" s="19">
        <f>IF($E$14=1,B54+1,IF($E$14=2,B53+1,IF($E$14=3,B52,IF($E$14=4,B51,0))))</f>
        <v>0</v>
      </c>
      <c r="C55" s="14">
        <f t="shared" si="10"/>
        <v>39</v>
      </c>
      <c r="D55" s="15">
        <f t="shared" si="0"/>
        <v>65</v>
      </c>
      <c r="E55" s="17"/>
      <c r="F55" s="51" t="str">
        <f t="shared" si="1"/>
        <v/>
      </c>
      <c r="G55" s="23">
        <f t="shared" si="2"/>
        <v>0</v>
      </c>
      <c r="H55" s="19"/>
      <c r="I55" s="19"/>
      <c r="J55" s="19"/>
      <c r="K55" s="18">
        <f t="shared" si="5"/>
        <v>0</v>
      </c>
      <c r="L55" s="18">
        <f t="shared" si="6"/>
        <v>210</v>
      </c>
      <c r="M55" s="18">
        <f>IF($E$14=$L$14,L55,0)</f>
        <v>0</v>
      </c>
      <c r="N55" s="18">
        <f t="shared" si="7"/>
        <v>210</v>
      </c>
      <c r="O55" s="18">
        <f t="shared" si="3"/>
        <v>0</v>
      </c>
      <c r="P55" s="18">
        <f t="shared" si="8"/>
        <v>65</v>
      </c>
      <c r="Q55" s="18">
        <f t="shared" si="4"/>
        <v>65</v>
      </c>
      <c r="R55" s="20"/>
      <c r="S55" s="21"/>
      <c r="T55" s="3"/>
      <c r="U55" s="3"/>
    </row>
    <row r="56" spans="1:21" x14ac:dyDescent="0.3">
      <c r="A56" s="3"/>
      <c r="B56" s="19">
        <f>IF($E$14=1,B55+1,IF($E$14=2,0,IF($E$14=3,B53+1,IF($E$14=4,B52,0))))</f>
        <v>0</v>
      </c>
      <c r="C56" s="14">
        <f t="shared" si="10"/>
        <v>40</v>
      </c>
      <c r="D56" s="15">
        <f t="shared" si="0"/>
        <v>65</v>
      </c>
      <c r="E56" s="17"/>
      <c r="F56" s="51" t="str">
        <f t="shared" si="1"/>
        <v/>
      </c>
      <c r="G56" s="23">
        <f t="shared" si="2"/>
        <v>0</v>
      </c>
      <c r="H56" s="19"/>
      <c r="I56" s="19"/>
      <c r="J56" s="19"/>
      <c r="K56" s="18">
        <f t="shared" si="5"/>
        <v>0</v>
      </c>
      <c r="L56" s="18">
        <f t="shared" si="6"/>
        <v>215</v>
      </c>
      <c r="M56" s="18">
        <f>IF($E$14=$L$14,L56,0)</f>
        <v>0</v>
      </c>
      <c r="N56" s="18">
        <f t="shared" si="7"/>
        <v>215</v>
      </c>
      <c r="O56" s="18">
        <f t="shared" si="3"/>
        <v>0</v>
      </c>
      <c r="P56" s="18">
        <f t="shared" si="8"/>
        <v>65</v>
      </c>
      <c r="Q56" s="18">
        <f t="shared" si="4"/>
        <v>65</v>
      </c>
      <c r="R56" s="20"/>
      <c r="S56" s="21"/>
      <c r="T56" s="3"/>
      <c r="U56" s="3"/>
    </row>
    <row r="57" spans="1:21" x14ac:dyDescent="0.3">
      <c r="A57" s="3"/>
      <c r="B57" s="19">
        <f>IF($E$14=1,B56+1,IF($E$14=2,B55+1,IF($E$14=3,0,IF($E$14=4,B53+1,0))))</f>
        <v>11</v>
      </c>
      <c r="C57" s="14">
        <f t="shared" si="10"/>
        <v>41</v>
      </c>
      <c r="D57" s="15">
        <f t="shared" si="0"/>
        <v>70</v>
      </c>
      <c r="E57" s="17"/>
      <c r="F57" s="51" t="str">
        <f t="shared" si="1"/>
        <v/>
      </c>
      <c r="G57" s="23">
        <f t="shared" si="2"/>
        <v>0</v>
      </c>
      <c r="H57" s="19"/>
      <c r="I57" s="19"/>
      <c r="J57" s="19"/>
      <c r="K57" s="18">
        <f t="shared" si="5"/>
        <v>0</v>
      </c>
      <c r="L57" s="18">
        <f t="shared" si="6"/>
        <v>220</v>
      </c>
      <c r="M57" s="18">
        <f>IF($E$14=$L$14,L57,0)</f>
        <v>0</v>
      </c>
      <c r="N57" s="18">
        <f t="shared" si="7"/>
        <v>220</v>
      </c>
      <c r="O57" s="18">
        <f t="shared" si="3"/>
        <v>0</v>
      </c>
      <c r="P57" s="18">
        <f t="shared" si="8"/>
        <v>70</v>
      </c>
      <c r="Q57" s="18">
        <f t="shared" si="4"/>
        <v>70</v>
      </c>
      <c r="R57" s="20"/>
      <c r="S57" s="21"/>
      <c r="T57" s="3"/>
      <c r="U57" s="3"/>
    </row>
    <row r="58" spans="1:21" x14ac:dyDescent="0.3">
      <c r="A58" s="3"/>
      <c r="B58" s="19">
        <f>IF($E$14=1,B57+1,IF($E$14=2,0,IF($E$14=3,B55,IF($E$14=4,B54,0))))</f>
        <v>0</v>
      </c>
      <c r="C58" s="14">
        <f t="shared" si="10"/>
        <v>42</v>
      </c>
      <c r="D58" s="15">
        <f t="shared" si="0"/>
        <v>70</v>
      </c>
      <c r="E58" s="17"/>
      <c r="F58" s="51" t="str">
        <f t="shared" si="1"/>
        <v/>
      </c>
      <c r="G58" s="23">
        <f t="shared" si="2"/>
        <v>0</v>
      </c>
      <c r="H58" s="19"/>
      <c r="I58" s="19"/>
      <c r="J58" s="19"/>
      <c r="K58" s="18">
        <f t="shared" si="5"/>
        <v>0</v>
      </c>
      <c r="L58" s="18">
        <f t="shared" si="6"/>
        <v>225</v>
      </c>
      <c r="M58" s="18">
        <f>IF($E$14=$L$14,L58,0)</f>
        <v>0</v>
      </c>
      <c r="N58" s="18">
        <f t="shared" si="7"/>
        <v>225</v>
      </c>
      <c r="O58" s="18">
        <f t="shared" si="3"/>
        <v>0</v>
      </c>
      <c r="P58" s="18">
        <f t="shared" si="8"/>
        <v>70</v>
      </c>
      <c r="Q58" s="18">
        <f t="shared" si="4"/>
        <v>70</v>
      </c>
      <c r="R58" s="20"/>
      <c r="S58" s="21"/>
      <c r="T58" s="3"/>
      <c r="U58" s="3"/>
    </row>
    <row r="59" spans="1:21" x14ac:dyDescent="0.3">
      <c r="A59" s="3"/>
      <c r="B59" s="19">
        <f>IF($E$14=1,B58+1,IF($E$14=2,B57+1,IF($E$14=3,B56+1,IF($E$14=4,B55,0))))</f>
        <v>0</v>
      </c>
      <c r="C59" s="14">
        <f t="shared" si="10"/>
        <v>43</v>
      </c>
      <c r="D59" s="15">
        <f t="shared" si="0"/>
        <v>70</v>
      </c>
      <c r="E59" s="17"/>
      <c r="F59" s="51" t="str">
        <f t="shared" si="1"/>
        <v/>
      </c>
      <c r="G59" s="23">
        <f t="shared" si="2"/>
        <v>0</v>
      </c>
      <c r="H59" s="19"/>
      <c r="I59" s="19"/>
      <c r="J59" s="19"/>
      <c r="K59" s="18">
        <f t="shared" si="5"/>
        <v>0</v>
      </c>
      <c r="L59" s="18">
        <f t="shared" si="6"/>
        <v>230</v>
      </c>
      <c r="M59" s="18">
        <f>IF($E$14=$L$14,L59,0)</f>
        <v>0</v>
      </c>
      <c r="N59" s="18">
        <f t="shared" si="7"/>
        <v>230</v>
      </c>
      <c r="O59" s="18">
        <f t="shared" si="3"/>
        <v>0</v>
      </c>
      <c r="P59" s="18">
        <f t="shared" si="8"/>
        <v>70</v>
      </c>
      <c r="Q59" s="18">
        <f t="shared" si="4"/>
        <v>70</v>
      </c>
      <c r="R59" s="20"/>
      <c r="S59" s="21"/>
      <c r="T59" s="3"/>
      <c r="U59" s="3"/>
    </row>
    <row r="60" spans="1:21" x14ac:dyDescent="0.3">
      <c r="A60" s="3"/>
      <c r="B60" s="19">
        <f>IF($E$14=1,B59+1,IF($E$14=2,0,IF($E$14=3,B57,IF($E$14=4,B56,0))))</f>
        <v>0</v>
      </c>
      <c r="C60" s="14">
        <f t="shared" si="10"/>
        <v>44</v>
      </c>
      <c r="D60" s="15">
        <f t="shared" si="0"/>
        <v>70</v>
      </c>
      <c r="E60" s="17"/>
      <c r="F60" s="51" t="str">
        <f t="shared" si="1"/>
        <v/>
      </c>
      <c r="G60" s="23">
        <f t="shared" si="2"/>
        <v>0</v>
      </c>
      <c r="H60" s="19"/>
      <c r="I60" s="19"/>
      <c r="J60" s="19"/>
      <c r="K60" s="18">
        <f t="shared" si="5"/>
        <v>0</v>
      </c>
      <c r="L60" s="18">
        <f t="shared" si="6"/>
        <v>235</v>
      </c>
      <c r="M60" s="18">
        <f>IF($E$14=$L$14,L60,0)</f>
        <v>0</v>
      </c>
      <c r="N60" s="18">
        <f t="shared" si="7"/>
        <v>235</v>
      </c>
      <c r="O60" s="18">
        <f t="shared" si="3"/>
        <v>0</v>
      </c>
      <c r="P60" s="18">
        <f t="shared" si="8"/>
        <v>70</v>
      </c>
      <c r="Q60" s="18">
        <f t="shared" si="4"/>
        <v>70</v>
      </c>
      <c r="R60" s="20"/>
      <c r="S60" s="21"/>
      <c r="T60" s="3"/>
      <c r="U60" s="3"/>
    </row>
    <row r="61" spans="1:21" x14ac:dyDescent="0.3">
      <c r="A61" s="3"/>
      <c r="B61" s="19">
        <f>IF($E$14=1,B60+1,IF($E$14=2,B59+1,IF($E$14=3,0,IF($E$14=4,B57+1,0))))</f>
        <v>12</v>
      </c>
      <c r="C61" s="14">
        <f t="shared" si="10"/>
        <v>45</v>
      </c>
      <c r="D61" s="15">
        <f t="shared" si="0"/>
        <v>75</v>
      </c>
      <c r="E61" s="17"/>
      <c r="F61" s="51" t="str">
        <f t="shared" si="1"/>
        <v/>
      </c>
      <c r="G61" s="23">
        <f t="shared" si="2"/>
        <v>0</v>
      </c>
      <c r="H61" s="19"/>
      <c r="I61" s="19"/>
      <c r="J61" s="19"/>
      <c r="K61" s="18">
        <f t="shared" si="5"/>
        <v>0</v>
      </c>
      <c r="L61" s="18">
        <f t="shared" si="6"/>
        <v>240</v>
      </c>
      <c r="M61" s="18">
        <f>IF($E$14=$L$14,L61,0)</f>
        <v>0</v>
      </c>
      <c r="N61" s="18">
        <f t="shared" si="7"/>
        <v>240</v>
      </c>
      <c r="O61" s="18">
        <f t="shared" si="3"/>
        <v>0</v>
      </c>
      <c r="P61" s="18">
        <f t="shared" si="8"/>
        <v>75</v>
      </c>
      <c r="Q61" s="18">
        <f t="shared" si="4"/>
        <v>75</v>
      </c>
      <c r="R61" s="20"/>
      <c r="S61" s="21"/>
      <c r="T61" s="3"/>
      <c r="U61" s="3"/>
    </row>
    <row r="62" spans="1:21" x14ac:dyDescent="0.3">
      <c r="A62" s="3"/>
      <c r="B62" s="19">
        <f>IF($E$14=1,B61+1,IF($E$14=2,0,IF($E$14=3,B59+1,IF($E$14=4,B58,0))))</f>
        <v>0</v>
      </c>
      <c r="C62" s="14">
        <f t="shared" si="10"/>
        <v>46</v>
      </c>
      <c r="D62" s="15">
        <f t="shared" si="0"/>
        <v>75</v>
      </c>
      <c r="E62" s="17"/>
      <c r="F62" s="51" t="str">
        <f t="shared" si="1"/>
        <v/>
      </c>
      <c r="G62" s="23">
        <f t="shared" si="2"/>
        <v>0</v>
      </c>
      <c r="H62" s="19"/>
      <c r="I62" s="19"/>
      <c r="J62" s="19"/>
      <c r="K62" s="18">
        <f t="shared" si="5"/>
        <v>0</v>
      </c>
      <c r="L62" s="18">
        <f t="shared" si="6"/>
        <v>245</v>
      </c>
      <c r="M62" s="18">
        <f>IF($E$14=$L$14,L62,0)</f>
        <v>0</v>
      </c>
      <c r="N62" s="18">
        <f t="shared" si="7"/>
        <v>245</v>
      </c>
      <c r="O62" s="18">
        <f t="shared" si="3"/>
        <v>0</v>
      </c>
      <c r="P62" s="18">
        <f t="shared" si="8"/>
        <v>75</v>
      </c>
      <c r="Q62" s="18">
        <f t="shared" si="4"/>
        <v>75</v>
      </c>
      <c r="R62" s="20"/>
      <c r="S62" s="21"/>
      <c r="T62" s="3"/>
      <c r="U62" s="3"/>
    </row>
    <row r="63" spans="1:21" x14ac:dyDescent="0.3">
      <c r="A63" s="3"/>
      <c r="B63" s="19">
        <f>IF($E$14=1,B62+1,IF($E$14=2,B61+1,IF($E$14=3,B60,IF($E$14=4,B59,0))))</f>
        <v>0</v>
      </c>
      <c r="C63" s="14">
        <f t="shared" si="10"/>
        <v>47</v>
      </c>
      <c r="D63" s="15">
        <f t="shared" si="0"/>
        <v>75</v>
      </c>
      <c r="E63" s="17"/>
      <c r="F63" s="51" t="str">
        <f t="shared" si="1"/>
        <v/>
      </c>
      <c r="G63" s="23">
        <f t="shared" si="2"/>
        <v>0</v>
      </c>
      <c r="H63" s="19"/>
      <c r="I63" s="19"/>
      <c r="J63" s="19"/>
      <c r="K63" s="18">
        <f t="shared" si="5"/>
        <v>0</v>
      </c>
      <c r="L63" s="18">
        <f t="shared" si="6"/>
        <v>250</v>
      </c>
      <c r="M63" s="18">
        <f>IF($E$14=$L$14,L63,0)</f>
        <v>0</v>
      </c>
      <c r="N63" s="18">
        <f t="shared" si="7"/>
        <v>250</v>
      </c>
      <c r="O63" s="18">
        <f t="shared" si="3"/>
        <v>0</v>
      </c>
      <c r="P63" s="18">
        <f t="shared" si="8"/>
        <v>75</v>
      </c>
      <c r="Q63" s="18">
        <f t="shared" si="4"/>
        <v>75</v>
      </c>
      <c r="R63" s="20"/>
      <c r="S63" s="21"/>
      <c r="T63" s="3"/>
      <c r="U63" s="3"/>
    </row>
    <row r="64" spans="1:21" x14ac:dyDescent="0.3">
      <c r="A64" s="3"/>
      <c r="B64" s="19">
        <f>IF($E$14=1,B63+1,IF($E$14=2,0,IF($E$14=3,B61,IF($E$14=4,B60,0))))</f>
        <v>0</v>
      </c>
      <c r="C64" s="14">
        <f t="shared" si="10"/>
        <v>48</v>
      </c>
      <c r="D64" s="15">
        <f t="shared" si="0"/>
        <v>75</v>
      </c>
      <c r="E64" s="17"/>
      <c r="F64" s="51" t="str">
        <f t="shared" si="1"/>
        <v/>
      </c>
      <c r="G64" s="23">
        <f t="shared" si="2"/>
        <v>0</v>
      </c>
      <c r="H64" s="19"/>
      <c r="I64" s="19"/>
      <c r="J64" s="19"/>
      <c r="K64" s="18">
        <f t="shared" si="5"/>
        <v>0</v>
      </c>
      <c r="L64" s="18">
        <f t="shared" si="6"/>
        <v>255</v>
      </c>
      <c r="M64" s="18">
        <f>IF($E$14=$L$14,L64,0)</f>
        <v>0</v>
      </c>
      <c r="N64" s="18">
        <f t="shared" si="7"/>
        <v>255</v>
      </c>
      <c r="O64" s="18">
        <f t="shared" si="3"/>
        <v>0</v>
      </c>
      <c r="P64" s="18">
        <f t="shared" si="8"/>
        <v>75</v>
      </c>
      <c r="Q64" s="18">
        <f t="shared" si="4"/>
        <v>75</v>
      </c>
      <c r="R64" s="20"/>
      <c r="S64" s="21"/>
      <c r="T64" s="3"/>
      <c r="U64" s="3"/>
    </row>
    <row r="65" spans="1:21" x14ac:dyDescent="0.3">
      <c r="A65" s="3"/>
      <c r="B65" s="19">
        <f>IF($E$14=1,B64+1,IF($E$14=2,B63+1,IF($E$14=3,B62+1,IF($E$14=4,B61+1,0))))</f>
        <v>13</v>
      </c>
      <c r="C65" s="14">
        <f t="shared" si="10"/>
        <v>49</v>
      </c>
      <c r="D65" s="15">
        <f t="shared" si="0"/>
        <v>80</v>
      </c>
      <c r="E65" s="17"/>
      <c r="F65" s="51" t="str">
        <f t="shared" si="1"/>
        <v/>
      </c>
      <c r="G65" s="23">
        <f t="shared" si="2"/>
        <v>0</v>
      </c>
      <c r="H65" s="19"/>
      <c r="I65" s="19"/>
      <c r="J65" s="19"/>
      <c r="K65" s="18">
        <f t="shared" si="5"/>
        <v>0</v>
      </c>
      <c r="L65" s="18">
        <f t="shared" si="6"/>
        <v>260</v>
      </c>
      <c r="M65" s="18">
        <f>IF($E$14=$L$14,L65,0)</f>
        <v>0</v>
      </c>
      <c r="N65" s="18">
        <f t="shared" si="7"/>
        <v>260</v>
      </c>
      <c r="O65" s="18">
        <f t="shared" si="3"/>
        <v>0</v>
      </c>
      <c r="P65" s="18">
        <f t="shared" si="8"/>
        <v>80</v>
      </c>
      <c r="Q65" s="18">
        <f t="shared" si="4"/>
        <v>80</v>
      </c>
      <c r="R65" s="20"/>
      <c r="S65" s="21"/>
      <c r="T65" s="3"/>
      <c r="U65" s="3"/>
    </row>
    <row r="66" spans="1:21" x14ac:dyDescent="0.3">
      <c r="A66" s="3"/>
      <c r="B66" s="19">
        <f>IF($E$14=1,B65+1,IF($E$14=2,0,IF($E$14=3,B63,IF($E$14=4,B62,0))))</f>
        <v>0</v>
      </c>
      <c r="C66" s="14">
        <f t="shared" si="10"/>
        <v>50</v>
      </c>
      <c r="D66" s="15">
        <f t="shared" si="0"/>
        <v>80</v>
      </c>
      <c r="E66" s="17"/>
      <c r="F66" s="51" t="str">
        <f t="shared" si="1"/>
        <v/>
      </c>
      <c r="G66" s="23">
        <f t="shared" si="2"/>
        <v>0</v>
      </c>
      <c r="H66" s="19"/>
      <c r="I66" s="19"/>
      <c r="J66" s="19"/>
      <c r="K66" s="18">
        <f t="shared" si="5"/>
        <v>0</v>
      </c>
      <c r="L66" s="18">
        <f t="shared" si="6"/>
        <v>265</v>
      </c>
      <c r="M66" s="18">
        <f>IF($E$14=$L$14,L66,0)</f>
        <v>0</v>
      </c>
      <c r="N66" s="18">
        <f t="shared" si="7"/>
        <v>265</v>
      </c>
      <c r="O66" s="18">
        <f t="shared" si="3"/>
        <v>0</v>
      </c>
      <c r="P66" s="18">
        <f t="shared" si="8"/>
        <v>80</v>
      </c>
      <c r="Q66" s="18">
        <f t="shared" si="4"/>
        <v>80</v>
      </c>
      <c r="R66" s="20"/>
      <c r="S66" s="21"/>
      <c r="T66" s="3"/>
      <c r="U66" s="3"/>
    </row>
    <row r="67" spans="1:21" x14ac:dyDescent="0.3">
      <c r="A67" s="3"/>
      <c r="B67" s="19">
        <f>IF($E$14=1,B66+1,IF($E$14=2,B65+1,IF($E$14=3,B64,IF($E$14=4,B63,0))))</f>
        <v>0</v>
      </c>
      <c r="C67" s="14">
        <f t="shared" si="10"/>
        <v>51</v>
      </c>
      <c r="D67" s="15">
        <f t="shared" si="0"/>
        <v>80</v>
      </c>
      <c r="E67" s="17"/>
      <c r="F67" s="51" t="str">
        <f t="shared" si="1"/>
        <v/>
      </c>
      <c r="G67" s="23">
        <f t="shared" si="2"/>
        <v>0</v>
      </c>
      <c r="H67" s="19"/>
      <c r="I67" s="19"/>
      <c r="J67" s="19"/>
      <c r="K67" s="18">
        <f t="shared" si="5"/>
        <v>0</v>
      </c>
      <c r="L67" s="18">
        <f t="shared" si="6"/>
        <v>270</v>
      </c>
      <c r="M67" s="18">
        <f>IF($E$14=$L$14,L67,0)</f>
        <v>0</v>
      </c>
      <c r="N67" s="18">
        <f t="shared" si="7"/>
        <v>270</v>
      </c>
      <c r="O67" s="18">
        <f t="shared" si="3"/>
        <v>0</v>
      </c>
      <c r="P67" s="18">
        <f t="shared" si="8"/>
        <v>80</v>
      </c>
      <c r="Q67" s="18">
        <f t="shared" si="4"/>
        <v>80</v>
      </c>
      <c r="R67" s="20"/>
      <c r="S67" s="21"/>
      <c r="T67" s="3"/>
      <c r="U67" s="3"/>
    </row>
    <row r="68" spans="1:21" x14ac:dyDescent="0.3">
      <c r="A68" s="3"/>
      <c r="B68" s="19">
        <f>IF($E$14=1,B67+1,IF($E$14=2,0,IF($E$14=3,B65+1,IF($E$14=4,B64,0))))</f>
        <v>0</v>
      </c>
      <c r="C68" s="14">
        <f t="shared" si="10"/>
        <v>52</v>
      </c>
      <c r="D68" s="15">
        <f t="shared" si="0"/>
        <v>80</v>
      </c>
      <c r="E68" s="17"/>
      <c r="F68" s="51" t="str">
        <f t="shared" si="1"/>
        <v/>
      </c>
      <c r="G68" s="23">
        <f t="shared" si="2"/>
        <v>0</v>
      </c>
      <c r="H68" s="19"/>
      <c r="I68" s="19"/>
      <c r="J68" s="19"/>
      <c r="K68" s="18">
        <f t="shared" si="5"/>
        <v>0</v>
      </c>
      <c r="L68" s="18">
        <f t="shared" si="6"/>
        <v>275</v>
      </c>
      <c r="M68" s="18">
        <f>IF($E$14=$L$14,L68,0)</f>
        <v>0</v>
      </c>
      <c r="N68" s="18">
        <f t="shared" si="7"/>
        <v>275</v>
      </c>
      <c r="O68" s="18">
        <f t="shared" si="3"/>
        <v>0</v>
      </c>
      <c r="P68" s="18">
        <f t="shared" si="8"/>
        <v>80</v>
      </c>
      <c r="Q68" s="18">
        <f t="shared" si="4"/>
        <v>80</v>
      </c>
      <c r="R68" s="20"/>
      <c r="S68" s="21"/>
      <c r="T68" s="3"/>
      <c r="U68" s="3"/>
    </row>
    <row r="69" spans="1:21" x14ac:dyDescent="0.3">
      <c r="A69" s="3"/>
      <c r="B69" s="19">
        <f>IF($E$14=1,B68+1,IF($E$14=2,B67+1,IF($E$14=3,0,IF($E$14=4,B65+1,0))))</f>
        <v>14</v>
      </c>
      <c r="C69" s="14">
        <f t="shared" si="10"/>
        <v>53</v>
      </c>
      <c r="D69" s="15">
        <f t="shared" si="0"/>
        <v>85</v>
      </c>
      <c r="E69" s="17"/>
      <c r="F69" s="51" t="str">
        <f t="shared" si="1"/>
        <v/>
      </c>
      <c r="G69" s="23">
        <f t="shared" si="2"/>
        <v>0</v>
      </c>
      <c r="H69" s="19"/>
      <c r="I69" s="19"/>
      <c r="J69" s="19"/>
      <c r="K69" s="18">
        <f t="shared" si="5"/>
        <v>0</v>
      </c>
      <c r="L69" s="18">
        <f t="shared" si="6"/>
        <v>280</v>
      </c>
      <c r="M69" s="18">
        <f>IF($E$14=$L$14,L69,0)</f>
        <v>0</v>
      </c>
      <c r="N69" s="18">
        <f t="shared" si="7"/>
        <v>280</v>
      </c>
      <c r="O69" s="18">
        <f t="shared" si="3"/>
        <v>0</v>
      </c>
      <c r="P69" s="18">
        <f t="shared" si="8"/>
        <v>85</v>
      </c>
      <c r="Q69" s="18">
        <f t="shared" si="4"/>
        <v>85</v>
      </c>
      <c r="R69" s="20"/>
      <c r="S69" s="21"/>
      <c r="T69" s="3"/>
      <c r="U69" s="3"/>
    </row>
    <row r="70" spans="1:21" x14ac:dyDescent="0.3">
      <c r="A70" s="3"/>
      <c r="B70" s="19">
        <f>IF($E$14=1,B69+1,IF($E$14=2,0,IF($E$14=3,B67,IF($E$14=4,B66,0))))</f>
        <v>0</v>
      </c>
      <c r="C70" s="14">
        <f t="shared" si="10"/>
        <v>54</v>
      </c>
      <c r="D70" s="15">
        <f t="shared" si="0"/>
        <v>85</v>
      </c>
      <c r="E70" s="17"/>
      <c r="F70" s="51" t="str">
        <f t="shared" si="1"/>
        <v/>
      </c>
      <c r="G70" s="23">
        <f t="shared" si="2"/>
        <v>0</v>
      </c>
      <c r="H70" s="19"/>
      <c r="I70" s="19"/>
      <c r="J70" s="19"/>
      <c r="K70" s="18">
        <f t="shared" si="5"/>
        <v>0</v>
      </c>
      <c r="L70" s="18">
        <f t="shared" si="6"/>
        <v>285</v>
      </c>
      <c r="M70" s="18">
        <f>IF($E$14=$L$14,L70,0)</f>
        <v>0</v>
      </c>
      <c r="N70" s="18">
        <f t="shared" si="7"/>
        <v>285</v>
      </c>
      <c r="O70" s="18">
        <f t="shared" si="3"/>
        <v>0</v>
      </c>
      <c r="P70" s="18">
        <f t="shared" si="8"/>
        <v>85</v>
      </c>
      <c r="Q70" s="18">
        <f t="shared" si="4"/>
        <v>85</v>
      </c>
      <c r="R70" s="20"/>
      <c r="S70" s="21"/>
      <c r="T70" s="3"/>
      <c r="U70" s="3"/>
    </row>
    <row r="71" spans="1:21" x14ac:dyDescent="0.3">
      <c r="A71" s="3"/>
      <c r="B71" s="11"/>
      <c r="C71" s="14"/>
      <c r="D71" s="7"/>
      <c r="E71" s="16"/>
      <c r="F71" s="9" t="str">
        <f t="shared" si="1"/>
        <v/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21"/>
      <c r="T71" s="3"/>
      <c r="U71" s="3"/>
    </row>
    <row r="72" spans="1:21" x14ac:dyDescent="0.3">
      <c r="A72" s="3"/>
      <c r="B72" s="11"/>
      <c r="C72" s="11">
        <v>52</v>
      </c>
      <c r="D72" s="12">
        <f>SUM(D17:D68)</f>
        <v>2600</v>
      </c>
      <c r="E72" s="3"/>
      <c r="F72" s="3"/>
      <c r="G72" s="18">
        <f>SUM(G17:G68)</f>
        <v>80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21"/>
      <c r="T72" s="3"/>
      <c r="U72" s="3"/>
    </row>
    <row r="73" spans="1:21" x14ac:dyDescent="0.3">
      <c r="A73" s="3"/>
      <c r="B73" s="11"/>
      <c r="C73" s="21"/>
      <c r="D73" s="24"/>
      <c r="E73" s="21"/>
      <c r="F73" s="2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21"/>
      <c r="T73" s="3"/>
      <c r="U73" s="3"/>
    </row>
    <row r="74" spans="1:21" x14ac:dyDescent="0.3">
      <c r="A74" s="3"/>
      <c r="B74" s="3"/>
      <c r="C74" s="21"/>
      <c r="D74" s="24"/>
      <c r="E74" s="21"/>
      <c r="F74" s="2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21"/>
      <c r="T74" s="3"/>
      <c r="U74" s="3"/>
    </row>
    <row r="75" spans="1:21" x14ac:dyDescent="0.3">
      <c r="A75" s="3"/>
      <c r="B75" s="3"/>
      <c r="C75" s="21"/>
      <c r="D75" s="24"/>
      <c r="E75" s="21"/>
      <c r="F75" s="2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3"/>
      <c r="U75" s="3"/>
    </row>
    <row r="76" spans="1:21" x14ac:dyDescent="0.3">
      <c r="A76" s="3"/>
      <c r="B76" s="3"/>
      <c r="C76" s="21"/>
      <c r="D76" s="24"/>
      <c r="E76" s="21"/>
      <c r="F76" s="2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"/>
      <c r="T76" s="3"/>
      <c r="U76" s="3"/>
    </row>
    <row r="77" spans="1:21" x14ac:dyDescent="0.3">
      <c r="A77" s="3"/>
      <c r="B77" s="3"/>
      <c r="C77" s="21"/>
      <c r="D77" s="24"/>
      <c r="E77" s="21"/>
      <c r="F77" s="2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"/>
      <c r="T77" s="3"/>
      <c r="U77" s="3"/>
    </row>
    <row r="78" spans="1:21" x14ac:dyDescent="0.3">
      <c r="A78" s="3"/>
      <c r="B78" s="3"/>
      <c r="C78" s="3"/>
      <c r="D78" s="8"/>
      <c r="E78" s="3"/>
      <c r="F78" s="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"/>
      <c r="T78" s="3"/>
      <c r="U78" s="3"/>
    </row>
    <row r="79" spans="1:21" x14ac:dyDescent="0.3">
      <c r="A79" s="3"/>
      <c r="B79" s="3"/>
      <c r="C79" s="3"/>
      <c r="D79" s="8"/>
      <c r="E79" s="3"/>
      <c r="F79" s="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3"/>
      <c r="T79" s="3"/>
      <c r="U79" s="3"/>
    </row>
    <row r="80" spans="1:21" x14ac:dyDescent="0.3">
      <c r="A80" s="3"/>
      <c r="B80" s="3"/>
      <c r="C80" s="3"/>
      <c r="D80" s="8"/>
      <c r="E80" s="3"/>
      <c r="F80" s="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3"/>
      <c r="T80" s="3"/>
      <c r="U80" s="3"/>
    </row>
    <row r="81" spans="4:18" x14ac:dyDescent="0.3">
      <c r="D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4:18" x14ac:dyDescent="0.3">
      <c r="D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4:18" x14ac:dyDescent="0.3">
      <c r="D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4:18" x14ac:dyDescent="0.3">
      <c r="D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4:18" x14ac:dyDescent="0.3">
      <c r="D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4:18" x14ac:dyDescent="0.3">
      <c r="D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4:18" x14ac:dyDescent="0.3">
      <c r="D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4:18" x14ac:dyDescent="0.3">
      <c r="D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4:18" x14ac:dyDescent="0.3">
      <c r="D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4:18" x14ac:dyDescent="0.3">
      <c r="D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4:18" x14ac:dyDescent="0.3">
      <c r="D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4:18" x14ac:dyDescent="0.3">
      <c r="D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4:18" x14ac:dyDescent="0.3">
      <c r="D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4:18" x14ac:dyDescent="0.3">
      <c r="D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4:18" x14ac:dyDescent="0.3">
      <c r="D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4:18" x14ac:dyDescent="0.3">
      <c r="D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4:18" x14ac:dyDescent="0.3">
      <c r="D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4:18" x14ac:dyDescent="0.3">
      <c r="D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4:18" x14ac:dyDescent="0.3">
      <c r="D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4:18" x14ac:dyDescent="0.3">
      <c r="D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4:18" x14ac:dyDescent="0.3">
      <c r="D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4:18" x14ac:dyDescent="0.3">
      <c r="D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4:18" x14ac:dyDescent="0.3">
      <c r="D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4:18" x14ac:dyDescent="0.3">
      <c r="D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4:18" x14ac:dyDescent="0.3">
      <c r="D105" s="1"/>
    </row>
    <row r="106" spans="4:18" x14ac:dyDescent="0.3">
      <c r="D106" s="1"/>
    </row>
    <row r="107" spans="4:18" x14ac:dyDescent="0.3">
      <c r="D107" s="1"/>
    </row>
    <row r="108" spans="4:18" x14ac:dyDescent="0.3">
      <c r="D108" s="1"/>
    </row>
    <row r="109" spans="4:18" x14ac:dyDescent="0.3">
      <c r="D109" s="1"/>
    </row>
    <row r="110" spans="4:18" x14ac:dyDescent="0.3">
      <c r="D110" s="1"/>
    </row>
    <row r="111" spans="4:18" x14ac:dyDescent="0.3">
      <c r="D111" s="1"/>
    </row>
    <row r="112" spans="4:18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  <row r="122" spans="4:4" x14ac:dyDescent="0.3">
      <c r="D122" s="1"/>
    </row>
    <row r="123" spans="4:4" x14ac:dyDescent="0.3">
      <c r="D123" s="1"/>
    </row>
    <row r="124" spans="4:4" x14ac:dyDescent="0.3">
      <c r="D124" s="1"/>
    </row>
    <row r="125" spans="4:4" x14ac:dyDescent="0.3">
      <c r="D125" s="1"/>
    </row>
  </sheetData>
  <sheetProtection algorithmName="SHA-512" hashValue="RkuFBdvj2DiaOb0LcOzmRAJ0lw2YaMtjC4v74S3m986WkuL88wAkJk3zcXSP7IZHN3ZloMkjm0tkPc9f+vxg8Q==" saltValue="6yYiFSGFhHzSGas1LOSSqw==" spinCount="100000" sheet="1" objects="1" scenarios="1"/>
  <mergeCells count="5">
    <mergeCell ref="D4:F4"/>
    <mergeCell ref="D5:F5"/>
    <mergeCell ref="F9:G9"/>
    <mergeCell ref="F10:G10"/>
    <mergeCell ref="B12:F12"/>
  </mergeCells>
  <conditionalFormatting sqref="F9:G9">
    <cfRule type="expression" dxfId="1" priority="1">
      <formula>IF($E$9&lt;$D$5,1,0)</formula>
    </cfRule>
    <cfRule type="expression" dxfId="0" priority="2">
      <formula>IF($E$9&gt;=$D$5,1,0)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dcterms:created xsi:type="dcterms:W3CDTF">2021-07-08T06:09:49Z</dcterms:created>
  <dcterms:modified xsi:type="dcterms:W3CDTF">2021-07-08T08:52:42Z</dcterms:modified>
</cp:coreProperties>
</file>