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tionsstrategien\"/>
    </mc:Choice>
  </mc:AlternateContent>
  <xr:revisionPtr revIDLastSave="0" documentId="8_{FCD6FC7B-A78F-4DDB-A999-094A442A7A81}" xr6:coauthVersionLast="47" xr6:coauthVersionMax="47" xr10:uidLastSave="{00000000-0000-0000-0000-000000000000}"/>
  <bookViews>
    <workbookView xWindow="28680" yWindow="270" windowWidth="25440" windowHeight="15270" activeTab="3" xr2:uid="{34CF58FB-078A-478C-817A-2CF040028BD3}"/>
  </bookViews>
  <sheets>
    <sheet name="Plan 1 Jahr" sheetId="8" r:id="rId1"/>
    <sheet name="Plan 10 Jahre" sheetId="1" r:id="rId2"/>
    <sheet name="Plan 20 Jahre" sheetId="3" r:id="rId3"/>
    <sheet name="Plan 30 Jahre" sheetId="4" r:id="rId4"/>
    <sheet name="Plan 40 Jahre" sheetId="5" r:id="rId5"/>
    <sheet name="Plan 50 Jahre" sheetId="7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7" l="1"/>
  <c r="C29" i="5"/>
  <c r="C29" i="4"/>
  <c r="C29" i="3"/>
  <c r="C29" i="1"/>
  <c r="C29" i="8"/>
  <c r="L13" i="1"/>
  <c r="N7" i="7"/>
  <c r="N7" i="4"/>
  <c r="N7" i="1"/>
  <c r="K8" i="1"/>
  <c r="L10" i="1"/>
  <c r="K10" i="1"/>
  <c r="L10" i="3"/>
  <c r="L10" i="4"/>
  <c r="L10" i="5"/>
  <c r="C33" i="8"/>
  <c r="D33" i="8" s="1"/>
  <c r="E33" i="8" s="1"/>
  <c r="F33" i="8" s="1"/>
  <c r="G33" i="8" s="1"/>
  <c r="H33" i="8" s="1"/>
  <c r="I33" i="8" s="1"/>
  <c r="J33" i="8" s="1"/>
  <c r="K33" i="8" s="1"/>
  <c r="L33" i="8" s="1"/>
  <c r="M33" i="8" s="1"/>
  <c r="N33" i="8" s="1"/>
  <c r="C33" i="1"/>
  <c r="C33" i="3"/>
  <c r="D33" i="3" s="1"/>
  <c r="E33" i="3" s="1"/>
  <c r="C33" i="4"/>
  <c r="D33" i="4" s="1"/>
  <c r="E33" i="4" s="1"/>
  <c r="F33" i="4" s="1"/>
  <c r="G33" i="4" s="1"/>
  <c r="H33" i="4" s="1"/>
  <c r="I33" i="4" s="1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W33" i="4" s="1"/>
  <c r="X33" i="4" s="1"/>
  <c r="Y33" i="4" s="1"/>
  <c r="Z33" i="4" s="1"/>
  <c r="AA33" i="4" s="1"/>
  <c r="AB33" i="4" s="1"/>
  <c r="AC33" i="4" s="1"/>
  <c r="AD33" i="4" s="1"/>
  <c r="AE33" i="4" s="1"/>
  <c r="AF33" i="4" s="1"/>
  <c r="C33" i="5"/>
  <c r="D33" i="5" s="1"/>
  <c r="C33" i="7"/>
  <c r="D33" i="7" s="1"/>
  <c r="E33" i="7" s="1"/>
  <c r="F33" i="7" s="1"/>
  <c r="G33" i="7" s="1"/>
  <c r="H33" i="7" s="1"/>
  <c r="I33" i="7" s="1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V33" i="7" s="1"/>
  <c r="W33" i="7" s="1"/>
  <c r="X33" i="7" s="1"/>
  <c r="Y33" i="7" s="1"/>
  <c r="Z33" i="7" s="1"/>
  <c r="AA33" i="7" s="1"/>
  <c r="AB33" i="7" s="1"/>
  <c r="AC33" i="7" s="1"/>
  <c r="AD33" i="7" s="1"/>
  <c r="AE33" i="7" s="1"/>
  <c r="AF33" i="7" s="1"/>
  <c r="AG33" i="7" s="1"/>
  <c r="AH33" i="7" s="1"/>
  <c r="AI33" i="7" s="1"/>
  <c r="AJ33" i="7" s="1"/>
  <c r="AK33" i="7" s="1"/>
  <c r="AL33" i="7" s="1"/>
  <c r="AM33" i="7" s="1"/>
  <c r="AN33" i="7" s="1"/>
  <c r="AO33" i="7" s="1"/>
  <c r="AP33" i="7" s="1"/>
  <c r="AQ33" i="7" s="1"/>
  <c r="AR33" i="7" s="1"/>
  <c r="AS33" i="7" s="1"/>
  <c r="AT33" i="7" s="1"/>
  <c r="AU33" i="7" s="1"/>
  <c r="AV33" i="7" s="1"/>
  <c r="AW33" i="7" s="1"/>
  <c r="AX33" i="7" s="1"/>
  <c r="AY33" i="7" s="1"/>
  <c r="AZ33" i="7" s="1"/>
  <c r="L10" i="7"/>
  <c r="K10" i="7"/>
  <c r="C31" i="7"/>
  <c r="C31" i="5"/>
  <c r="C31" i="1"/>
  <c r="C30" i="8"/>
  <c r="D30" i="8" s="1"/>
  <c r="E30" i="8" s="1"/>
  <c r="F30" i="8" s="1"/>
  <c r="G30" i="8" s="1"/>
  <c r="H30" i="8" s="1"/>
  <c r="I30" i="8" s="1"/>
  <c r="J30" i="8" s="1"/>
  <c r="K30" i="8" s="1"/>
  <c r="L30" i="8" s="1"/>
  <c r="M30" i="8" s="1"/>
  <c r="N30" i="8" s="1"/>
  <c r="M25" i="8"/>
  <c r="N25" i="8"/>
  <c r="D34" i="8"/>
  <c r="C34" i="8"/>
  <c r="B34" i="8"/>
  <c r="C31" i="8"/>
  <c r="D31" i="8" s="1"/>
  <c r="E31" i="8" s="1"/>
  <c r="F31" i="8" s="1"/>
  <c r="G31" i="8" s="1"/>
  <c r="H31" i="8" s="1"/>
  <c r="I31" i="8" s="1"/>
  <c r="J31" i="8" s="1"/>
  <c r="K31" i="8" s="1"/>
  <c r="L31" i="8" s="1"/>
  <c r="M31" i="8" s="1"/>
  <c r="N31" i="8" s="1"/>
  <c r="E25" i="8"/>
  <c r="F25" i="8" s="1"/>
  <c r="G25" i="8" s="1"/>
  <c r="H25" i="8" s="1"/>
  <c r="I25" i="8" s="1"/>
  <c r="J25" i="8" s="1"/>
  <c r="K25" i="8" s="1"/>
  <c r="L25" i="8" s="1"/>
  <c r="D25" i="8"/>
  <c r="C28" i="7"/>
  <c r="C28" i="5"/>
  <c r="C28" i="4"/>
  <c r="C28" i="3"/>
  <c r="E25" i="7"/>
  <c r="F25" i="7" s="1"/>
  <c r="G25" i="7" s="1"/>
  <c r="H25" i="7" s="1"/>
  <c r="I25" i="7" s="1"/>
  <c r="J25" i="7" s="1"/>
  <c r="K25" i="7" s="1"/>
  <c r="L25" i="7" s="1"/>
  <c r="M25" i="7" s="1"/>
  <c r="N25" i="7" s="1"/>
  <c r="O25" i="7" s="1"/>
  <c r="P25" i="7" s="1"/>
  <c r="Q25" i="7" s="1"/>
  <c r="R25" i="7" s="1"/>
  <c r="S25" i="7" s="1"/>
  <c r="T25" i="7" s="1"/>
  <c r="U25" i="7" s="1"/>
  <c r="V25" i="7" s="1"/>
  <c r="W25" i="7" s="1"/>
  <c r="X25" i="7" s="1"/>
  <c r="Y25" i="7" s="1"/>
  <c r="Z25" i="7" s="1"/>
  <c r="AA25" i="7" s="1"/>
  <c r="AB25" i="7" s="1"/>
  <c r="AC25" i="7" s="1"/>
  <c r="AD25" i="7" s="1"/>
  <c r="AE25" i="7" s="1"/>
  <c r="AF25" i="7" s="1"/>
  <c r="AG25" i="7" s="1"/>
  <c r="AH25" i="7" s="1"/>
  <c r="AI25" i="7" s="1"/>
  <c r="AJ25" i="7" s="1"/>
  <c r="AK25" i="7" s="1"/>
  <c r="AL25" i="7" s="1"/>
  <c r="AM25" i="7" s="1"/>
  <c r="AN25" i="7" s="1"/>
  <c r="AO25" i="7" s="1"/>
  <c r="AP25" i="7" s="1"/>
  <c r="AQ25" i="7" s="1"/>
  <c r="AR25" i="7" s="1"/>
  <c r="AS25" i="7" s="1"/>
  <c r="AT25" i="7" s="1"/>
  <c r="AU25" i="7" s="1"/>
  <c r="AV25" i="7" s="1"/>
  <c r="AW25" i="7" s="1"/>
  <c r="AX25" i="7" s="1"/>
  <c r="AY25" i="7" s="1"/>
  <c r="AZ25" i="7" s="1"/>
  <c r="D25" i="7"/>
  <c r="C27" i="7"/>
  <c r="D27" i="7" s="1"/>
  <c r="E27" i="7" s="1"/>
  <c r="F27" i="7" s="1"/>
  <c r="G27" i="7" s="1"/>
  <c r="H27" i="7" s="1"/>
  <c r="I27" i="7" s="1"/>
  <c r="J27" i="7" s="1"/>
  <c r="K27" i="7" s="1"/>
  <c r="L27" i="7" s="1"/>
  <c r="M27" i="7" s="1"/>
  <c r="N27" i="7" s="1"/>
  <c r="O27" i="7" s="1"/>
  <c r="P27" i="7" s="1"/>
  <c r="Q27" i="7" s="1"/>
  <c r="R27" i="7" s="1"/>
  <c r="S27" i="7" s="1"/>
  <c r="T27" i="7" s="1"/>
  <c r="U27" i="7" s="1"/>
  <c r="V27" i="7" s="1"/>
  <c r="W27" i="7" s="1"/>
  <c r="X27" i="7" s="1"/>
  <c r="Y27" i="7" s="1"/>
  <c r="Z27" i="7" s="1"/>
  <c r="AA27" i="7" s="1"/>
  <c r="AB27" i="7" s="1"/>
  <c r="AC27" i="7" s="1"/>
  <c r="AD27" i="7" s="1"/>
  <c r="AE27" i="7" s="1"/>
  <c r="AF27" i="7" s="1"/>
  <c r="AG27" i="7" s="1"/>
  <c r="AH27" i="7" s="1"/>
  <c r="AI27" i="7" s="1"/>
  <c r="AJ27" i="7" s="1"/>
  <c r="AK27" i="7" s="1"/>
  <c r="AL27" i="7" s="1"/>
  <c r="AM27" i="7" s="1"/>
  <c r="AN27" i="7" s="1"/>
  <c r="AO27" i="7" s="1"/>
  <c r="AP27" i="7" s="1"/>
  <c r="AQ27" i="7" s="1"/>
  <c r="AR27" i="7" s="1"/>
  <c r="AS27" i="7" s="1"/>
  <c r="AT27" i="7" s="1"/>
  <c r="AU27" i="7" s="1"/>
  <c r="AV27" i="7" s="1"/>
  <c r="AW27" i="7" s="1"/>
  <c r="AX27" i="7" s="1"/>
  <c r="AY27" i="7" s="1"/>
  <c r="AZ27" i="7" s="1"/>
  <c r="B27" i="7"/>
  <c r="C26" i="7"/>
  <c r="D26" i="7" s="1"/>
  <c r="E26" i="7" s="1"/>
  <c r="F26" i="7" s="1"/>
  <c r="G26" i="7" s="1"/>
  <c r="H26" i="7" s="1"/>
  <c r="I26" i="7" s="1"/>
  <c r="J26" i="7" s="1"/>
  <c r="K26" i="7" s="1"/>
  <c r="L26" i="7" s="1"/>
  <c r="M26" i="7" s="1"/>
  <c r="N26" i="7" s="1"/>
  <c r="O26" i="7" s="1"/>
  <c r="P26" i="7" s="1"/>
  <c r="Q26" i="7" s="1"/>
  <c r="R26" i="7" s="1"/>
  <c r="S26" i="7" s="1"/>
  <c r="T26" i="7" s="1"/>
  <c r="U26" i="7" s="1"/>
  <c r="V26" i="7" s="1"/>
  <c r="W26" i="7" s="1"/>
  <c r="X26" i="7" s="1"/>
  <c r="Y26" i="7" s="1"/>
  <c r="Z26" i="7" s="1"/>
  <c r="AA26" i="7" s="1"/>
  <c r="AB26" i="7" s="1"/>
  <c r="AC26" i="7" s="1"/>
  <c r="AD26" i="7" s="1"/>
  <c r="AE26" i="7" s="1"/>
  <c r="AF26" i="7" s="1"/>
  <c r="AG26" i="7" s="1"/>
  <c r="AH26" i="7" s="1"/>
  <c r="AI26" i="7" s="1"/>
  <c r="AJ26" i="7" s="1"/>
  <c r="AK26" i="7" s="1"/>
  <c r="AL26" i="7" s="1"/>
  <c r="AM26" i="7" s="1"/>
  <c r="AN26" i="7" s="1"/>
  <c r="AO26" i="7" s="1"/>
  <c r="AP26" i="7" s="1"/>
  <c r="AQ26" i="7" s="1"/>
  <c r="AR26" i="7" s="1"/>
  <c r="AS26" i="7" s="1"/>
  <c r="AT26" i="7" s="1"/>
  <c r="AU26" i="7" s="1"/>
  <c r="AV26" i="7" s="1"/>
  <c r="AW26" i="7" s="1"/>
  <c r="AX26" i="7" s="1"/>
  <c r="AY26" i="7" s="1"/>
  <c r="AZ26" i="7" s="1"/>
  <c r="K8" i="7" s="1"/>
  <c r="B27" i="4"/>
  <c r="C26" i="4"/>
  <c r="D26" i="4" s="1"/>
  <c r="E26" i="4" s="1"/>
  <c r="F26" i="4" s="1"/>
  <c r="G26" i="4" s="1"/>
  <c r="H26" i="4" s="1"/>
  <c r="I26" i="4" s="1"/>
  <c r="J26" i="4" s="1"/>
  <c r="K26" i="4" s="1"/>
  <c r="L26" i="4" s="1"/>
  <c r="M26" i="4" s="1"/>
  <c r="N26" i="4" s="1"/>
  <c r="O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  <c r="AA26" i="4" s="1"/>
  <c r="AB26" i="4" s="1"/>
  <c r="AC26" i="4" s="1"/>
  <c r="AD26" i="4" s="1"/>
  <c r="AE26" i="4" s="1"/>
  <c r="AF26" i="4" s="1"/>
  <c r="K8" i="4" s="1"/>
  <c r="K10" i="4" s="1"/>
  <c r="C27" i="5"/>
  <c r="D27" i="5" s="1"/>
  <c r="E27" i="5" s="1"/>
  <c r="F27" i="5" s="1"/>
  <c r="G27" i="5" s="1"/>
  <c r="H27" i="5" s="1"/>
  <c r="I27" i="5" s="1"/>
  <c r="J27" i="5" s="1"/>
  <c r="K27" i="5" s="1"/>
  <c r="L27" i="5" s="1"/>
  <c r="M27" i="5" s="1"/>
  <c r="N27" i="5" s="1"/>
  <c r="O27" i="5" s="1"/>
  <c r="P27" i="5" s="1"/>
  <c r="Q27" i="5" s="1"/>
  <c r="R27" i="5" s="1"/>
  <c r="S27" i="5" s="1"/>
  <c r="T27" i="5" s="1"/>
  <c r="U27" i="5" s="1"/>
  <c r="V27" i="5" s="1"/>
  <c r="W27" i="5" s="1"/>
  <c r="X27" i="5" s="1"/>
  <c r="Y27" i="5" s="1"/>
  <c r="Z27" i="5" s="1"/>
  <c r="AA27" i="5" s="1"/>
  <c r="AB27" i="5" s="1"/>
  <c r="AC27" i="5" s="1"/>
  <c r="AD27" i="5" s="1"/>
  <c r="AE27" i="5" s="1"/>
  <c r="AF27" i="5" s="1"/>
  <c r="AG27" i="5" s="1"/>
  <c r="AH27" i="5" s="1"/>
  <c r="AI27" i="5" s="1"/>
  <c r="AJ27" i="5" s="1"/>
  <c r="AK27" i="5" s="1"/>
  <c r="AL27" i="5" s="1"/>
  <c r="AM27" i="5" s="1"/>
  <c r="AN27" i="5" s="1"/>
  <c r="AO27" i="5" s="1"/>
  <c r="AP27" i="5" s="1"/>
  <c r="B27" i="5"/>
  <c r="C26" i="5"/>
  <c r="D26" i="5" s="1"/>
  <c r="E26" i="5" s="1"/>
  <c r="F26" i="5" s="1"/>
  <c r="G26" i="5" s="1"/>
  <c r="H26" i="5" s="1"/>
  <c r="I26" i="5" s="1"/>
  <c r="J26" i="5" s="1"/>
  <c r="K26" i="5" s="1"/>
  <c r="L26" i="5" s="1"/>
  <c r="M26" i="5" s="1"/>
  <c r="N26" i="5" s="1"/>
  <c r="O26" i="5" s="1"/>
  <c r="P26" i="5" s="1"/>
  <c r="Q26" i="5" s="1"/>
  <c r="R26" i="5" s="1"/>
  <c r="S26" i="5" s="1"/>
  <c r="T26" i="5" s="1"/>
  <c r="U26" i="5" s="1"/>
  <c r="V26" i="5" s="1"/>
  <c r="W26" i="5" s="1"/>
  <c r="X26" i="5" s="1"/>
  <c r="Y26" i="5" s="1"/>
  <c r="Z26" i="5" s="1"/>
  <c r="AA26" i="5" s="1"/>
  <c r="AB26" i="5" s="1"/>
  <c r="AC26" i="5" s="1"/>
  <c r="AD26" i="5" s="1"/>
  <c r="AE26" i="5" s="1"/>
  <c r="AF26" i="5" s="1"/>
  <c r="AG26" i="5" s="1"/>
  <c r="AH26" i="5" s="1"/>
  <c r="AI26" i="5" s="1"/>
  <c r="AJ26" i="5" s="1"/>
  <c r="AK26" i="5" s="1"/>
  <c r="AL26" i="5" s="1"/>
  <c r="AM26" i="5" s="1"/>
  <c r="AN26" i="5" s="1"/>
  <c r="AO26" i="5" s="1"/>
  <c r="AP26" i="5" s="1"/>
  <c r="K8" i="5" s="1"/>
  <c r="K10" i="5" s="1"/>
  <c r="E25" i="4"/>
  <c r="F25" i="4" s="1"/>
  <c r="G25" i="4" s="1"/>
  <c r="H25" i="4" s="1"/>
  <c r="I25" i="4" s="1"/>
  <c r="J25" i="4" s="1"/>
  <c r="K25" i="4" s="1"/>
  <c r="L25" i="4" s="1"/>
  <c r="M25" i="4" s="1"/>
  <c r="N25" i="4" s="1"/>
  <c r="O25" i="4" s="1"/>
  <c r="P25" i="4" s="1"/>
  <c r="Q25" i="4" s="1"/>
  <c r="R25" i="4" s="1"/>
  <c r="S25" i="4" s="1"/>
  <c r="T25" i="4" s="1"/>
  <c r="U25" i="4" s="1"/>
  <c r="V25" i="4" s="1"/>
  <c r="W25" i="4" s="1"/>
  <c r="X25" i="4" s="1"/>
  <c r="Y25" i="4" s="1"/>
  <c r="Z25" i="4" s="1"/>
  <c r="AA25" i="4" s="1"/>
  <c r="AB25" i="4" s="1"/>
  <c r="AC25" i="4" s="1"/>
  <c r="AD25" i="4" s="1"/>
  <c r="AE25" i="4" s="1"/>
  <c r="AF25" i="4" s="1"/>
  <c r="D25" i="4"/>
  <c r="C27" i="4"/>
  <c r="D27" i="4" s="1"/>
  <c r="E27" i="4" s="1"/>
  <c r="F27" i="4" s="1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AA27" i="4" s="1"/>
  <c r="AB27" i="4" s="1"/>
  <c r="AC27" i="4" s="1"/>
  <c r="AD27" i="4" s="1"/>
  <c r="AE27" i="4" s="1"/>
  <c r="AF27" i="4" s="1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B27" i="3"/>
  <c r="C27" i="3" s="1"/>
  <c r="C34" i="3" s="1"/>
  <c r="B26" i="3"/>
  <c r="N7" i="3" s="1"/>
  <c r="E25" i="3"/>
  <c r="F25" i="3" s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T25" i="3" s="1"/>
  <c r="U25" i="3" s="1"/>
  <c r="V25" i="3" s="1"/>
  <c r="D25" i="3"/>
  <c r="C26" i="3"/>
  <c r="D26" i="3" s="1"/>
  <c r="E26" i="3" s="1"/>
  <c r="F26" i="3" s="1"/>
  <c r="G26" i="3" s="1"/>
  <c r="H26" i="3" s="1"/>
  <c r="I26" i="3" s="1"/>
  <c r="J26" i="3" s="1"/>
  <c r="K26" i="3" s="1"/>
  <c r="L26" i="3" s="1"/>
  <c r="M26" i="3" s="1"/>
  <c r="N26" i="3" s="1"/>
  <c r="O26" i="3" s="1"/>
  <c r="P26" i="3" s="1"/>
  <c r="Q26" i="3" s="1"/>
  <c r="R26" i="3" s="1"/>
  <c r="S26" i="3" s="1"/>
  <c r="T26" i="3" s="1"/>
  <c r="U26" i="3" s="1"/>
  <c r="V26" i="3" s="1"/>
  <c r="K8" i="3" s="1"/>
  <c r="K10" i="3" s="1"/>
  <c r="C26" i="1"/>
  <c r="D26" i="1" s="1"/>
  <c r="E26" i="1" s="1"/>
  <c r="F26" i="1" s="1"/>
  <c r="G26" i="1" s="1"/>
  <c r="H26" i="1" s="1"/>
  <c r="I26" i="1" s="1"/>
  <c r="J26" i="1" s="1"/>
  <c r="K26" i="1" s="1"/>
  <c r="L26" i="1" s="1"/>
  <c r="C34" i="7"/>
  <c r="B34" i="7"/>
  <c r="B35" i="7"/>
  <c r="D28" i="7"/>
  <c r="C34" i="5"/>
  <c r="B34" i="5"/>
  <c r="B35" i="5"/>
  <c r="C30" i="5"/>
  <c r="D25" i="5"/>
  <c r="E25" i="5" s="1"/>
  <c r="F25" i="5" s="1"/>
  <c r="G25" i="5" s="1"/>
  <c r="H25" i="5" s="1"/>
  <c r="I25" i="5" s="1"/>
  <c r="J25" i="5" s="1"/>
  <c r="K25" i="5" s="1"/>
  <c r="L25" i="5" s="1"/>
  <c r="M25" i="5" s="1"/>
  <c r="N25" i="5" s="1"/>
  <c r="O25" i="5" s="1"/>
  <c r="P25" i="5" s="1"/>
  <c r="Q25" i="5" s="1"/>
  <c r="R25" i="5" s="1"/>
  <c r="S25" i="5" s="1"/>
  <c r="T25" i="5" s="1"/>
  <c r="U25" i="5" s="1"/>
  <c r="V25" i="5" s="1"/>
  <c r="W25" i="5" s="1"/>
  <c r="X25" i="5" s="1"/>
  <c r="Y25" i="5" s="1"/>
  <c r="Z25" i="5" s="1"/>
  <c r="AA25" i="5" s="1"/>
  <c r="AB25" i="5" s="1"/>
  <c r="AC25" i="5" s="1"/>
  <c r="AD25" i="5" s="1"/>
  <c r="AE25" i="5" s="1"/>
  <c r="AF25" i="5" s="1"/>
  <c r="AG25" i="5" s="1"/>
  <c r="AH25" i="5" s="1"/>
  <c r="AI25" i="5" s="1"/>
  <c r="AJ25" i="5" s="1"/>
  <c r="AK25" i="5" s="1"/>
  <c r="AL25" i="5" s="1"/>
  <c r="AM25" i="5" s="1"/>
  <c r="AN25" i="5" s="1"/>
  <c r="AO25" i="5" s="1"/>
  <c r="AP25" i="5" s="1"/>
  <c r="B34" i="4"/>
  <c r="B35" i="4"/>
  <c r="B34" i="3"/>
  <c r="B35" i="3"/>
  <c r="D27" i="1"/>
  <c r="E27" i="1" s="1"/>
  <c r="F27" i="1" s="1"/>
  <c r="G27" i="1" s="1"/>
  <c r="H27" i="1" s="1"/>
  <c r="I27" i="1" s="1"/>
  <c r="J27" i="1" s="1"/>
  <c r="K27" i="1" s="1"/>
  <c r="L27" i="1" s="1"/>
  <c r="L34" i="1" s="1"/>
  <c r="B34" i="1"/>
  <c r="D25" i="1"/>
  <c r="E25" i="1" s="1"/>
  <c r="F25" i="1" s="1"/>
  <c r="G25" i="1" s="1"/>
  <c r="H25" i="1" s="1"/>
  <c r="I25" i="1" s="1"/>
  <c r="J25" i="1" s="1"/>
  <c r="K25" i="1" s="1"/>
  <c r="L25" i="1" s="1"/>
  <c r="C28" i="1"/>
  <c r="C30" i="1" s="1"/>
  <c r="B35" i="1"/>
  <c r="C31" i="4" l="1"/>
  <c r="C35" i="4" s="1"/>
  <c r="C30" i="4"/>
  <c r="C31" i="3"/>
  <c r="C35" i="3" s="1"/>
  <c r="N7" i="5"/>
  <c r="L7" i="7"/>
  <c r="L11" i="7" s="1"/>
  <c r="L13" i="7" s="1"/>
  <c r="F33" i="3"/>
  <c r="G33" i="3" s="1"/>
  <c r="H33" i="3" s="1"/>
  <c r="I33" i="3" s="1"/>
  <c r="J33" i="3" s="1"/>
  <c r="K33" i="3" s="1"/>
  <c r="L33" i="3" s="1"/>
  <c r="M33" i="3" s="1"/>
  <c r="N33" i="3" s="1"/>
  <c r="O33" i="3" s="1"/>
  <c r="P33" i="3" s="1"/>
  <c r="Q33" i="3" s="1"/>
  <c r="R33" i="3" s="1"/>
  <c r="S33" i="3" s="1"/>
  <c r="T33" i="3" s="1"/>
  <c r="U33" i="3" s="1"/>
  <c r="V33" i="3" s="1"/>
  <c r="D33" i="1"/>
  <c r="E33" i="1" s="1"/>
  <c r="F33" i="1" s="1"/>
  <c r="G33" i="1" s="1"/>
  <c r="H33" i="1" s="1"/>
  <c r="I33" i="1" s="1"/>
  <c r="J33" i="1" s="1"/>
  <c r="K33" i="1" s="1"/>
  <c r="L33" i="1" s="1"/>
  <c r="L7" i="1"/>
  <c r="L11" i="1" s="1"/>
  <c r="L7" i="3"/>
  <c r="L11" i="3" s="1"/>
  <c r="L13" i="3" s="1"/>
  <c r="L7" i="4"/>
  <c r="L18" i="4" s="1"/>
  <c r="E33" i="5"/>
  <c r="F33" i="5" s="1"/>
  <c r="G33" i="5" s="1"/>
  <c r="H33" i="5" s="1"/>
  <c r="I33" i="5" s="1"/>
  <c r="J33" i="5" s="1"/>
  <c r="K33" i="5" s="1"/>
  <c r="L33" i="5" s="1"/>
  <c r="M33" i="5" s="1"/>
  <c r="N33" i="5" s="1"/>
  <c r="O33" i="5" s="1"/>
  <c r="P33" i="5" s="1"/>
  <c r="Q33" i="5" s="1"/>
  <c r="R33" i="5" s="1"/>
  <c r="S33" i="5" s="1"/>
  <c r="T33" i="5" s="1"/>
  <c r="U33" i="5" s="1"/>
  <c r="V33" i="5" s="1"/>
  <c r="W33" i="5" s="1"/>
  <c r="X33" i="5" s="1"/>
  <c r="Y33" i="5" s="1"/>
  <c r="Z33" i="5" s="1"/>
  <c r="AA33" i="5" s="1"/>
  <c r="AB33" i="5" s="1"/>
  <c r="AC33" i="5" s="1"/>
  <c r="AD33" i="5" s="1"/>
  <c r="AE33" i="5" s="1"/>
  <c r="AF33" i="5" s="1"/>
  <c r="AG33" i="5" s="1"/>
  <c r="AH33" i="5" s="1"/>
  <c r="AI33" i="5" s="1"/>
  <c r="AJ33" i="5" s="1"/>
  <c r="AK33" i="5" s="1"/>
  <c r="AL33" i="5" s="1"/>
  <c r="AM33" i="5" s="1"/>
  <c r="AN33" i="5" s="1"/>
  <c r="AO33" i="5" s="1"/>
  <c r="AP33" i="5" s="1"/>
  <c r="D34" i="7"/>
  <c r="C35" i="8"/>
  <c r="B35" i="8"/>
  <c r="E34" i="8"/>
  <c r="D35" i="8"/>
  <c r="C30" i="3"/>
  <c r="C35" i="1"/>
  <c r="C34" i="4"/>
  <c r="D34" i="5"/>
  <c r="E34" i="5"/>
  <c r="D28" i="5"/>
  <c r="D30" i="5" s="1"/>
  <c r="D27" i="3"/>
  <c r="E27" i="3" s="1"/>
  <c r="F27" i="3" s="1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T27" i="3" s="1"/>
  <c r="U27" i="3" s="1"/>
  <c r="V27" i="3" s="1"/>
  <c r="E28" i="7"/>
  <c r="C30" i="7"/>
  <c r="D30" i="7" s="1"/>
  <c r="C35" i="7"/>
  <c r="C35" i="5"/>
  <c r="E34" i="4"/>
  <c r="D34" i="4"/>
  <c r="D28" i="4"/>
  <c r="D28" i="3"/>
  <c r="C34" i="1"/>
  <c r="J34" i="1"/>
  <c r="I34" i="1"/>
  <c r="G34" i="1"/>
  <c r="H34" i="1"/>
  <c r="F34" i="1"/>
  <c r="E34" i="1"/>
  <c r="D34" i="1"/>
  <c r="K34" i="1"/>
  <c r="D28" i="1"/>
  <c r="E28" i="5" l="1"/>
  <c r="D31" i="4"/>
  <c r="D34" i="3"/>
  <c r="E34" i="3"/>
  <c r="L11" i="4"/>
  <c r="L13" i="4" s="1"/>
  <c r="L18" i="7"/>
  <c r="L18" i="1"/>
  <c r="L18" i="3"/>
  <c r="L7" i="5"/>
  <c r="L18" i="5" s="1"/>
  <c r="F28" i="8"/>
  <c r="E35" i="8"/>
  <c r="F34" i="8"/>
  <c r="D31" i="1"/>
  <c r="D30" i="1"/>
  <c r="E34" i="7"/>
  <c r="F28" i="7"/>
  <c r="E30" i="7"/>
  <c r="D31" i="7"/>
  <c r="D35" i="7" s="1"/>
  <c r="D31" i="5"/>
  <c r="D35" i="5" s="1"/>
  <c r="F34" i="5"/>
  <c r="E30" i="5"/>
  <c r="F28" i="5"/>
  <c r="D35" i="4"/>
  <c r="E28" i="4"/>
  <c r="D30" i="4"/>
  <c r="F34" i="4"/>
  <c r="D30" i="3"/>
  <c r="E28" i="3"/>
  <c r="D31" i="3"/>
  <c r="D35" i="3" s="1"/>
  <c r="F34" i="3"/>
  <c r="E28" i="1"/>
  <c r="L11" i="5" l="1"/>
  <c r="L13" i="5" s="1"/>
  <c r="G34" i="8"/>
  <c r="G28" i="8"/>
  <c r="F35" i="8"/>
  <c r="E31" i="1"/>
  <c r="E35" i="1" s="1"/>
  <c r="E30" i="1"/>
  <c r="D35" i="1"/>
  <c r="G28" i="7"/>
  <c r="F30" i="7"/>
  <c r="E31" i="7"/>
  <c r="E35" i="7" s="1"/>
  <c r="F34" i="7"/>
  <c r="G28" i="5"/>
  <c r="F30" i="5"/>
  <c r="G34" i="5"/>
  <c r="E31" i="5"/>
  <c r="E35" i="5" s="1"/>
  <c r="G34" i="4"/>
  <c r="E30" i="4"/>
  <c r="F28" i="4"/>
  <c r="E31" i="4"/>
  <c r="E35" i="4" s="1"/>
  <c r="G34" i="3"/>
  <c r="E30" i="3"/>
  <c r="F28" i="3"/>
  <c r="E31" i="3"/>
  <c r="E35" i="3" s="1"/>
  <c r="F28" i="1"/>
  <c r="F30" i="1" l="1"/>
  <c r="G35" i="8"/>
  <c r="H28" i="8"/>
  <c r="H34" i="8"/>
  <c r="F31" i="1"/>
  <c r="F35" i="1" s="1"/>
  <c r="G34" i="7"/>
  <c r="H28" i="7"/>
  <c r="G30" i="7"/>
  <c r="F31" i="7"/>
  <c r="F35" i="7" s="1"/>
  <c r="H34" i="5"/>
  <c r="H28" i="5"/>
  <c r="G30" i="5"/>
  <c r="F31" i="5"/>
  <c r="F35" i="5" s="1"/>
  <c r="F30" i="4"/>
  <c r="F31" i="4"/>
  <c r="F35" i="4" s="1"/>
  <c r="G28" i="4"/>
  <c r="H34" i="4"/>
  <c r="G28" i="3"/>
  <c r="F31" i="3"/>
  <c r="F35" i="3" s="1"/>
  <c r="F30" i="3"/>
  <c r="H34" i="3"/>
  <c r="G28" i="1"/>
  <c r="H28" i="1" s="1"/>
  <c r="I28" i="1" s="1"/>
  <c r="J28" i="1" s="1"/>
  <c r="K28" i="1" s="1"/>
  <c r="L28" i="1" s="1"/>
  <c r="I34" i="8" l="1"/>
  <c r="H35" i="8"/>
  <c r="I28" i="8"/>
  <c r="G31" i="1"/>
  <c r="H31" i="1" s="1"/>
  <c r="I31" i="1" s="1"/>
  <c r="J31" i="1" s="1"/>
  <c r="K31" i="1" s="1"/>
  <c r="L31" i="1" s="1"/>
  <c r="K7" i="1" s="1"/>
  <c r="G30" i="1"/>
  <c r="H30" i="1" s="1"/>
  <c r="I30" i="1" s="1"/>
  <c r="J30" i="1" s="1"/>
  <c r="K30" i="1" s="1"/>
  <c r="L30" i="1" s="1"/>
  <c r="I28" i="7"/>
  <c r="H30" i="7"/>
  <c r="G31" i="7"/>
  <c r="G35" i="7" s="1"/>
  <c r="H34" i="7"/>
  <c r="G31" i="5"/>
  <c r="G35" i="5" s="1"/>
  <c r="I28" i="5"/>
  <c r="H30" i="5"/>
  <c r="I34" i="5"/>
  <c r="I34" i="4"/>
  <c r="G30" i="4"/>
  <c r="G31" i="4"/>
  <c r="G35" i="4" s="1"/>
  <c r="H28" i="4"/>
  <c r="I34" i="3"/>
  <c r="H28" i="3"/>
  <c r="G31" i="3"/>
  <c r="G35" i="3" s="1"/>
  <c r="G30" i="3"/>
  <c r="K18" i="1" l="1"/>
  <c r="K11" i="1"/>
  <c r="K13" i="1" s="1"/>
  <c r="I35" i="8"/>
  <c r="J28" i="8"/>
  <c r="J34" i="8"/>
  <c r="G35" i="1"/>
  <c r="H31" i="5"/>
  <c r="H35" i="5" s="1"/>
  <c r="I30" i="7"/>
  <c r="J28" i="7"/>
  <c r="I34" i="7"/>
  <c r="H31" i="7"/>
  <c r="H35" i="7" s="1"/>
  <c r="J34" i="5"/>
  <c r="J28" i="5"/>
  <c r="I30" i="5"/>
  <c r="H30" i="4"/>
  <c r="I28" i="4"/>
  <c r="H31" i="4"/>
  <c r="H35" i="4" s="1"/>
  <c r="J34" i="4"/>
  <c r="H31" i="3"/>
  <c r="H35" i="3" s="1"/>
  <c r="H30" i="3"/>
  <c r="I28" i="3"/>
  <c r="J34" i="3"/>
  <c r="H35" i="1"/>
  <c r="K34" i="8" l="1"/>
  <c r="L34" i="8"/>
  <c r="J35" i="8"/>
  <c r="K28" i="8"/>
  <c r="I31" i="5"/>
  <c r="I35" i="5" s="1"/>
  <c r="J34" i="7"/>
  <c r="I31" i="7"/>
  <c r="I35" i="7" s="1"/>
  <c r="J30" i="7"/>
  <c r="K28" i="7"/>
  <c r="K28" i="5"/>
  <c r="J30" i="5"/>
  <c r="K34" i="5"/>
  <c r="K34" i="4"/>
  <c r="I30" i="4"/>
  <c r="I31" i="4"/>
  <c r="I35" i="4" s="1"/>
  <c r="J28" i="4"/>
  <c r="K34" i="3"/>
  <c r="I31" i="3"/>
  <c r="I35" i="3" s="1"/>
  <c r="I30" i="3"/>
  <c r="J28" i="3"/>
  <c r="I35" i="1"/>
  <c r="J31" i="5" l="1"/>
  <c r="J35" i="5" s="1"/>
  <c r="L28" i="8"/>
  <c r="M28" i="8" s="1"/>
  <c r="K35" i="8"/>
  <c r="L34" i="3"/>
  <c r="J31" i="7"/>
  <c r="J35" i="7" s="1"/>
  <c r="L28" i="7"/>
  <c r="K30" i="7"/>
  <c r="K34" i="7"/>
  <c r="L34" i="5"/>
  <c r="K30" i="5"/>
  <c r="L28" i="5"/>
  <c r="J31" i="4"/>
  <c r="J35" i="4" s="1"/>
  <c r="K28" i="4"/>
  <c r="J30" i="4"/>
  <c r="L34" i="4"/>
  <c r="J31" i="3"/>
  <c r="J35" i="3" s="1"/>
  <c r="J30" i="3"/>
  <c r="K28" i="3"/>
  <c r="J35" i="1"/>
  <c r="K31" i="5" l="1"/>
  <c r="K35" i="5" s="1"/>
  <c r="N28" i="8"/>
  <c r="L35" i="8"/>
  <c r="K31" i="7"/>
  <c r="K35" i="7" s="1"/>
  <c r="L34" i="7"/>
  <c r="L30" i="7"/>
  <c r="M28" i="7"/>
  <c r="L30" i="5"/>
  <c r="L31" i="5"/>
  <c r="L35" i="5" s="1"/>
  <c r="M28" i="5"/>
  <c r="K31" i="4"/>
  <c r="K35" i="4" s="1"/>
  <c r="L28" i="4"/>
  <c r="K30" i="4"/>
  <c r="K30" i="3"/>
  <c r="L28" i="3"/>
  <c r="M28" i="3" s="1"/>
  <c r="N28" i="3" s="1"/>
  <c r="O28" i="3" s="1"/>
  <c r="P28" i="3" s="1"/>
  <c r="Q28" i="3" s="1"/>
  <c r="R28" i="3" s="1"/>
  <c r="S28" i="3" s="1"/>
  <c r="T28" i="3" s="1"/>
  <c r="U28" i="3" s="1"/>
  <c r="V28" i="3" s="1"/>
  <c r="K31" i="3"/>
  <c r="K35" i="3" s="1"/>
  <c r="L35" i="1"/>
  <c r="K35" i="1"/>
  <c r="L31" i="7" l="1"/>
  <c r="L35" i="7" s="1"/>
  <c r="N28" i="7"/>
  <c r="M30" i="7"/>
  <c r="M30" i="5"/>
  <c r="M31" i="5"/>
  <c r="N28" i="5"/>
  <c r="L31" i="4"/>
  <c r="L35" i="4" s="1"/>
  <c r="M28" i="4"/>
  <c r="L30" i="4"/>
  <c r="L30" i="3"/>
  <c r="M30" i="3" s="1"/>
  <c r="N30" i="3" s="1"/>
  <c r="O30" i="3" s="1"/>
  <c r="P30" i="3" s="1"/>
  <c r="Q30" i="3" s="1"/>
  <c r="R30" i="3" s="1"/>
  <c r="S30" i="3" s="1"/>
  <c r="T30" i="3" s="1"/>
  <c r="U30" i="3" s="1"/>
  <c r="V30" i="3" s="1"/>
  <c r="L31" i="3"/>
  <c r="K7" i="3" s="1"/>
  <c r="K18" i="3" l="1"/>
  <c r="K11" i="3"/>
  <c r="K13" i="3" s="1"/>
  <c r="M31" i="7"/>
  <c r="N31" i="7" s="1"/>
  <c r="O28" i="7"/>
  <c r="N30" i="7"/>
  <c r="N31" i="5"/>
  <c r="N30" i="5"/>
  <c r="O28" i="5"/>
  <c r="M30" i="4"/>
  <c r="N28" i="4"/>
  <c r="M31" i="4"/>
  <c r="L35" i="3"/>
  <c r="M31" i="3"/>
  <c r="N31" i="3" s="1"/>
  <c r="O31" i="3" s="1"/>
  <c r="P31" i="3" s="1"/>
  <c r="Q31" i="3" s="1"/>
  <c r="R31" i="3" s="1"/>
  <c r="S31" i="3" s="1"/>
  <c r="T31" i="3" s="1"/>
  <c r="U31" i="3" s="1"/>
  <c r="V31" i="3" s="1"/>
  <c r="O31" i="7" l="1"/>
  <c r="P28" i="7"/>
  <c r="O30" i="7"/>
  <c r="O31" i="5"/>
  <c r="P28" i="5"/>
  <c r="O30" i="5"/>
  <c r="N30" i="4"/>
  <c r="N31" i="4"/>
  <c r="O28" i="4"/>
  <c r="P31" i="7" l="1"/>
  <c r="Q28" i="7"/>
  <c r="P30" i="7"/>
  <c r="Q28" i="5"/>
  <c r="P30" i="5"/>
  <c r="P31" i="5"/>
  <c r="O30" i="4"/>
  <c r="O31" i="4"/>
  <c r="P28" i="4"/>
  <c r="Q30" i="7" l="1"/>
  <c r="R28" i="7"/>
  <c r="Q31" i="7"/>
  <c r="R28" i="5"/>
  <c r="Q30" i="5"/>
  <c r="Q31" i="5"/>
  <c r="P30" i="4"/>
  <c r="Q28" i="4"/>
  <c r="P31" i="4"/>
  <c r="R30" i="7" l="1"/>
  <c r="R31" i="7"/>
  <c r="S28" i="7"/>
  <c r="S28" i="5"/>
  <c r="R30" i="5"/>
  <c r="R31" i="5"/>
  <c r="Q30" i="4"/>
  <c r="Q31" i="4"/>
  <c r="R28" i="4"/>
  <c r="T28" i="7" l="1"/>
  <c r="S31" i="7"/>
  <c r="S30" i="7"/>
  <c r="T28" i="5"/>
  <c r="S30" i="5"/>
  <c r="S31" i="5"/>
  <c r="R30" i="4"/>
  <c r="R31" i="4"/>
  <c r="S28" i="4"/>
  <c r="T30" i="7" l="1"/>
  <c r="T31" i="7"/>
  <c r="U28" i="7"/>
  <c r="T30" i="5"/>
  <c r="T31" i="5"/>
  <c r="U28" i="5"/>
  <c r="S31" i="4"/>
  <c r="T28" i="4"/>
  <c r="S30" i="4"/>
  <c r="U31" i="7" l="1"/>
  <c r="V28" i="7"/>
  <c r="U30" i="7"/>
  <c r="U30" i="5"/>
  <c r="U31" i="5"/>
  <c r="V28" i="5"/>
  <c r="T31" i="4"/>
  <c r="U28" i="4"/>
  <c r="T30" i="4"/>
  <c r="V31" i="7" l="1"/>
  <c r="W28" i="7"/>
  <c r="V30" i="7"/>
  <c r="V31" i="5"/>
  <c r="W28" i="5"/>
  <c r="V30" i="5"/>
  <c r="U31" i="4"/>
  <c r="U30" i="4"/>
  <c r="V28" i="4"/>
  <c r="W28" i="4" s="1"/>
  <c r="X28" i="4" l="1"/>
  <c r="W31" i="7"/>
  <c r="X28" i="7"/>
  <c r="W30" i="7"/>
  <c r="X28" i="5"/>
  <c r="W31" i="5"/>
  <c r="W30" i="5"/>
  <c r="V30" i="4"/>
  <c r="W30" i="4" s="1"/>
  <c r="V31" i="4"/>
  <c r="W31" i="4" s="1"/>
  <c r="X30" i="4" l="1"/>
  <c r="X31" i="4"/>
  <c r="Y28" i="4"/>
  <c r="X31" i="7"/>
  <c r="Y28" i="7"/>
  <c r="X30" i="7"/>
  <c r="Y28" i="5"/>
  <c r="X30" i="5"/>
  <c r="X31" i="5"/>
  <c r="Z28" i="4" l="1"/>
  <c r="Y31" i="4"/>
  <c r="Z31" i="4" s="1"/>
  <c r="Y30" i="4"/>
  <c r="Y30" i="7"/>
  <c r="Y31" i="7"/>
  <c r="Z28" i="7"/>
  <c r="Z28" i="5"/>
  <c r="Y30" i="5"/>
  <c r="Y31" i="5"/>
  <c r="AA28" i="4" l="1"/>
  <c r="AB28" i="4" s="1"/>
  <c r="Z30" i="4"/>
  <c r="Z30" i="7"/>
  <c r="Z31" i="7"/>
  <c r="AA28" i="7"/>
  <c r="AA28" i="5"/>
  <c r="Z30" i="5"/>
  <c r="Z31" i="5"/>
  <c r="AA30" i="4" l="1"/>
  <c r="AB30" i="4" s="1"/>
  <c r="AC28" i="4"/>
  <c r="AA31" i="4"/>
  <c r="AB31" i="4" s="1"/>
  <c r="AA31" i="7"/>
  <c r="AB28" i="7"/>
  <c r="AA30" i="7"/>
  <c r="AA30" i="5"/>
  <c r="AB28" i="5"/>
  <c r="AA31" i="5"/>
  <c r="AC31" i="4" l="1"/>
  <c r="AD28" i="4"/>
  <c r="AC30" i="4"/>
  <c r="AB30" i="7"/>
  <c r="AB31" i="7"/>
  <c r="AC28" i="7"/>
  <c r="AB30" i="5"/>
  <c r="AB31" i="5"/>
  <c r="AC28" i="5"/>
  <c r="AD31" i="4" l="1"/>
  <c r="AE28" i="4"/>
  <c r="AD30" i="4"/>
  <c r="AC31" i="7"/>
  <c r="AD28" i="7"/>
  <c r="AC30" i="7"/>
  <c r="AC30" i="5"/>
  <c r="AC31" i="5"/>
  <c r="AD28" i="5"/>
  <c r="AE30" i="4" l="1"/>
  <c r="AF28" i="4"/>
  <c r="AE31" i="4"/>
  <c r="AD31" i="7"/>
  <c r="AE28" i="7"/>
  <c r="AD30" i="7"/>
  <c r="AD31" i="5"/>
  <c r="AD30" i="5"/>
  <c r="AE28" i="5"/>
  <c r="AF31" i="4" l="1"/>
  <c r="K7" i="4" s="1"/>
  <c r="AF30" i="4"/>
  <c r="AE31" i="7"/>
  <c r="AF28" i="7"/>
  <c r="AE30" i="7"/>
  <c r="AF28" i="5"/>
  <c r="AG28" i="5" s="1"/>
  <c r="AE31" i="5"/>
  <c r="AE30" i="5"/>
  <c r="K18" i="4" l="1"/>
  <c r="K11" i="4"/>
  <c r="K13" i="4" s="1"/>
  <c r="AH28" i="5"/>
  <c r="AF31" i="7"/>
  <c r="AG28" i="7"/>
  <c r="AF30" i="7"/>
  <c r="AF30" i="5"/>
  <c r="AG30" i="5" s="1"/>
  <c r="AF31" i="5"/>
  <c r="AG31" i="5" s="1"/>
  <c r="AH30" i="5" l="1"/>
  <c r="AH31" i="5"/>
  <c r="AI28" i="5"/>
  <c r="AG30" i="7"/>
  <c r="AG31" i="7"/>
  <c r="AH28" i="7"/>
  <c r="AI30" i="5" l="1"/>
  <c r="AJ28" i="5"/>
  <c r="AI31" i="5"/>
  <c r="AH30" i="7"/>
  <c r="AH31" i="7"/>
  <c r="AI28" i="7"/>
  <c r="AJ31" i="5" l="1"/>
  <c r="AJ30" i="5"/>
  <c r="AK28" i="5"/>
  <c r="AJ28" i="7"/>
  <c r="AI31" i="7"/>
  <c r="AI30" i="7"/>
  <c r="AL28" i="5" l="1"/>
  <c r="AK31" i="5"/>
  <c r="AK30" i="5"/>
  <c r="AJ31" i="7"/>
  <c r="AK28" i="7"/>
  <c r="AJ30" i="7"/>
  <c r="AL30" i="5" l="1"/>
  <c r="AL31" i="5"/>
  <c r="AM28" i="5"/>
  <c r="AK31" i="7"/>
  <c r="AL28" i="7"/>
  <c r="AK30" i="7"/>
  <c r="AM31" i="5" l="1"/>
  <c r="AN28" i="5"/>
  <c r="AM30" i="5"/>
  <c r="AL31" i="7"/>
  <c r="AM28" i="7"/>
  <c r="AL30" i="7"/>
  <c r="AN31" i="5" l="1"/>
  <c r="AN30" i="5"/>
  <c r="AO28" i="5"/>
  <c r="AM31" i="7"/>
  <c r="AN28" i="7"/>
  <c r="AM30" i="7"/>
  <c r="AO30" i="5" l="1"/>
  <c r="AP28" i="5"/>
  <c r="AO31" i="5"/>
  <c r="AN31" i="7"/>
  <c r="AO28" i="7"/>
  <c r="AN30" i="7"/>
  <c r="AP30" i="5" l="1"/>
  <c r="AP31" i="5"/>
  <c r="K7" i="5" s="1"/>
  <c r="AO30" i="7"/>
  <c r="AP28" i="7"/>
  <c r="AQ28" i="7" s="1"/>
  <c r="AR28" i="7" s="1"/>
  <c r="AS28" i="7" s="1"/>
  <c r="AT28" i="7" s="1"/>
  <c r="AU28" i="7" s="1"/>
  <c r="AV28" i="7" s="1"/>
  <c r="AW28" i="7" s="1"/>
  <c r="AX28" i="7" s="1"/>
  <c r="AY28" i="7" s="1"/>
  <c r="AZ28" i="7" s="1"/>
  <c r="AO31" i="7"/>
  <c r="K11" i="5" l="1"/>
  <c r="K13" i="5" s="1"/>
  <c r="K18" i="5"/>
  <c r="AP30" i="7"/>
  <c r="AQ30" i="7" s="1"/>
  <c r="AR30" i="7" s="1"/>
  <c r="AS30" i="7" s="1"/>
  <c r="AT30" i="7" s="1"/>
  <c r="AU30" i="7" s="1"/>
  <c r="AV30" i="7" s="1"/>
  <c r="AW30" i="7" s="1"/>
  <c r="AX30" i="7" s="1"/>
  <c r="AY30" i="7" s="1"/>
  <c r="AZ30" i="7" s="1"/>
  <c r="AP31" i="7"/>
  <c r="AQ31" i="7" s="1"/>
  <c r="AR31" i="7" s="1"/>
  <c r="AS31" i="7" s="1"/>
  <c r="AT31" i="7" s="1"/>
  <c r="AU31" i="7" s="1"/>
  <c r="AV31" i="7" s="1"/>
  <c r="AW31" i="7" s="1"/>
  <c r="AX31" i="7" s="1"/>
  <c r="AY31" i="7" s="1"/>
  <c r="AZ31" i="7" s="1"/>
  <c r="K7" i="7" s="1"/>
  <c r="K11" i="7" l="1"/>
  <c r="K13" i="7" s="1"/>
  <c r="K18" i="7"/>
</calcChain>
</file>

<file path=xl/sharedStrings.xml><?xml version="1.0" encoding="utf-8"?>
<sst xmlns="http://schemas.openxmlformats.org/spreadsheetml/2006/main" count="188" uniqueCount="49">
  <si>
    <t>Anfangsbestand</t>
  </si>
  <si>
    <t>Jahr</t>
  </si>
  <si>
    <t>Sparrate gesamt</t>
  </si>
  <si>
    <t>Sparrate mtl.</t>
  </si>
  <si>
    <t>Anzahl Jahre</t>
  </si>
  <si>
    <t>angenommene Wertsteigerung pro Jahr</t>
  </si>
  <si>
    <t>Prämissen</t>
  </si>
  <si>
    <t>Finanzplan</t>
  </si>
  <si>
    <t>10-Jahresplan</t>
  </si>
  <si>
    <t>10-Jahresergebnisse</t>
  </si>
  <si>
    <t>Ergebnisse</t>
  </si>
  <si>
    <t>Planwerte</t>
  </si>
  <si>
    <t>tatsächliche Ergebnisse</t>
  </si>
  <si>
    <t>Start</t>
  </si>
  <si>
    <t>Sonderzahlung am Jahresanfang</t>
  </si>
  <si>
    <t>20-Jahresplan</t>
  </si>
  <si>
    <t>30-Jahresplan</t>
  </si>
  <si>
    <t>40-Jahresplan</t>
  </si>
  <si>
    <t>50-Jahresplan</t>
  </si>
  <si>
    <t>anfängl. monatliche Sparrate</t>
  </si>
  <si>
    <t>Alter</t>
  </si>
  <si>
    <t>Anzahl Monate</t>
  </si>
  <si>
    <t>1-Jahresplan</t>
  </si>
  <si>
    <t>Beginn des Sparplanes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</si>
  <si>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</si>
  <si>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</si>
  <si>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</si>
  <si>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</si>
  <si>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</si>
  <si>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</si>
  <si>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</si>
  <si>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</si>
  <si>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</si>
  <si>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</si>
  <si>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</si>
  <si>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Jan</t>
  </si>
  <si>
    <t>Plan</t>
  </si>
  <si>
    <t>Vermögen</t>
  </si>
  <si>
    <t>Rente bis Alter</t>
  </si>
  <si>
    <t>Rente mtl.</t>
  </si>
  <si>
    <t>Restkapital</t>
  </si>
  <si>
    <t>Rentenzahlung (Jahre)</t>
  </si>
  <si>
    <t>Restkapital zum Vererben</t>
  </si>
  <si>
    <t>Spalte</t>
  </si>
  <si>
    <t>pro Jahr</t>
  </si>
  <si>
    <t>Gesamt</t>
  </si>
  <si>
    <t>≙ bei Inflation von</t>
  </si>
  <si>
    <t>heutiger Kaufkraft</t>
  </si>
  <si>
    <t>≙ neuer Rente 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</si>
</sst>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7" tint="0.5999938962981048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0" xfId="0" applyFill="1"/>
    <xf numFmtId="9" fontId="0" fillId="4" borderId="0" xfId="0" applyNumberFormat="1" applyFill="1" applyAlignment="1">
      <alignment horizontal="center"/>
    </xf>
    <xf numFmtId="164" fontId="0" fillId="4" borderId="0" xfId="0" applyNumberFormat="1" applyFill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9" fontId="0" fillId="2" borderId="1" xfId="0" applyNumberFormat="1" applyFill="1" applyBorder="1"/>
    <xf numFmtId="164" fontId="0" fillId="2" borderId="1" xfId="0" applyNumberFormat="1" applyFill="1" applyBorder="1"/>
    <xf numFmtId="0" fontId="0" fillId="5" borderId="0" xfId="0" applyFill="1"/>
    <xf numFmtId="0" fontId="2" fillId="5" borderId="0" xfId="0" applyFont="1" applyFill="1"/>
    <xf numFmtId="9" fontId="0" fillId="5" borderId="0" xfId="0" applyNumberFormat="1" applyFill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9" fontId="0" fillId="5" borderId="0" xfId="0" applyNumberFormat="1" applyFill="1"/>
    <xf numFmtId="164" fontId="0" fillId="5" borderId="0" xfId="0" applyNumberFormat="1" applyFill="1"/>
    <xf numFmtId="0" fontId="0" fillId="5" borderId="0" xfId="0" applyFill="1" applyAlignment="1">
      <alignment horizontal="center"/>
    </xf>
    <xf numFmtId="14" fontId="0" fillId="5" borderId="0" xfId="0" applyNumberFormat="1" applyFill="1"/>
    <xf numFmtId="0" fontId="0" fillId="3" borderId="0" xfId="0" applyFill="1"/>
    <xf numFmtId="0" fontId="0" fillId="6" borderId="0" xfId="0" applyFill="1"/>
    <xf numFmtId="0" fontId="0" fillId="2" borderId="1" xfId="0" applyFill="1" applyBorder="1" applyAlignment="1">
      <alignment horizontal="center"/>
    </xf>
    <xf numFmtId="0" fontId="3" fillId="3" borderId="0" xfId="0" applyFont="1" applyFill="1"/>
    <xf numFmtId="164" fontId="0" fillId="2" borderId="4" xfId="0" applyNumberForma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65" fontId="0" fillId="5" borderId="1" xfId="0" applyNumberFormat="1" applyFill="1" applyBorder="1"/>
    <xf numFmtId="0" fontId="5" fillId="5" borderId="1" xfId="0" applyFont="1" applyFill="1" applyBorder="1"/>
    <xf numFmtId="8" fontId="0" fillId="5" borderId="1" xfId="0" applyNumberFormat="1" applyFill="1" applyBorder="1"/>
    <xf numFmtId="0" fontId="0" fillId="2" borderId="1" xfId="0" applyFill="1" applyBorder="1"/>
    <xf numFmtId="0" fontId="6" fillId="5" borderId="0" xfId="0" applyFont="1" applyFill="1"/>
    <xf numFmtId="164" fontId="0" fillId="4" borderId="3" xfId="0" applyNumberFormat="1" applyFill="1" applyBorder="1" applyAlignment="1">
      <alignment horizontal="center"/>
    </xf>
    <xf numFmtId="9" fontId="0" fillId="0" borderId="1" xfId="0" applyNumberFormat="1" applyBorder="1"/>
    <xf numFmtId="0" fontId="4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5" borderId="14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165" fontId="0" fillId="2" borderId="14" xfId="0" applyNumberFormat="1" applyFill="1" applyBorder="1" applyAlignment="1">
      <alignment horizontal="right" vertical="center"/>
    </xf>
    <xf numFmtId="165" fontId="0" fillId="2" borderId="15" xfId="0" applyNumberFormat="1" applyFill="1" applyBorder="1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Entwicklung Plan/Ist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Planwerte</c:v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'Plan 1 Jahr'!$C$27:$N$27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'Plan 1 Jahr'!$C$31:$N$31</c:f>
              <c:numCache>
                <c:formatCode>#,##0.00\ "€"</c:formatCode>
                <c:ptCount val="12"/>
                <c:pt idx="0">
                  <c:v>5600</c:v>
                </c:pt>
                <c:pt idx="1">
                  <c:v>6242</c:v>
                </c:pt>
                <c:pt idx="2">
                  <c:v>6928.9400000000005</c:v>
                </c:pt>
                <c:pt idx="3">
                  <c:v>7663.9658000000009</c:v>
                </c:pt>
                <c:pt idx="4">
                  <c:v>8450.4434060000021</c:v>
                </c:pt>
                <c:pt idx="5">
                  <c:v>9291.9744444200023</c:v>
                </c:pt>
                <c:pt idx="6">
                  <c:v>10192.412655529402</c:v>
                </c:pt>
                <c:pt idx="7">
                  <c:v>11155.881541416462</c:v>
                </c:pt>
                <c:pt idx="8">
                  <c:v>12186.793249315615</c:v>
                </c:pt>
                <c:pt idx="9">
                  <c:v>13289.868776767709</c:v>
                </c:pt>
                <c:pt idx="10">
                  <c:v>14470.15959114145</c:v>
                </c:pt>
                <c:pt idx="11">
                  <c:v>15733.070762521353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AF-4A2C-AD0F-59A346A784AB}"/>
            </c:ext>
          </c:extLst>
        </c:ser>
        <c:ser>
          <c:idx val="1"/>
          <c:order val="1"/>
          <c:tx>
            <c:v>Ergebnisse</c:v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'Plan 1 Jahr'!$C$27:$N$27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'Plan 1 Jahr'!$C$33:$N$33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AF-4A2C-AD0F-59A346A7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402013496"/>
        <c:axId val="402013824"/>
      </c:barChart>
      <c:catAx>
        <c:axId val="402013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2013824"/>
        <c:crosses val="autoZero"/>
        <c:auto val="1"/>
        <c:lblAlgn val="ctr"/>
        <c:lblOffset val="100"/>
        <c:noMultiLvlLbl val="0"/>
      </c:catAx>
      <c:valAx>
        <c:axId val="4020138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2013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Entwicklung Plan/Ist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Planwerte</c:v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'Plan 10 Jahre'!$B$27:$L$27</c:f>
              <c:numCache>
                <c:formatCode>General</c:formatCode>
                <c:ptCount val="1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</c:numCache>
            </c:numRef>
          </c:cat>
          <c:val>
            <c:numRef>
              <c:f>'Plan 10 Jahre'!$B$31:$L$31</c:f>
              <c:numCache>
                <c:formatCode>#,##0.00\ "€"</c:formatCode>
                <c:ptCount val="11"/>
                <c:pt idx="1">
                  <c:v>8459.5967266912885</c:v>
                </c:pt>
                <c:pt idx="2">
                  <c:v>12169.28798048506</c:v>
                </c:pt>
                <c:pt idx="3">
                  <c:v>16147.153114967254</c:v>
                </c:pt>
                <c:pt idx="4">
                  <c:v>20412.578441656369</c:v>
                </c:pt>
                <c:pt idx="5">
                  <c:v>24986.351710098075</c:v>
                </c:pt>
                <c:pt idx="6">
                  <c:v>29890.763417933522</c:v>
                </c:pt>
                <c:pt idx="7">
                  <c:v>35149.71544468066</c:v>
                </c:pt>
                <c:pt idx="8">
                  <c:v>40788.837538660417</c:v>
                </c:pt>
                <c:pt idx="9">
                  <c:v>46835.612224772158</c:v>
                </c:pt>
                <c:pt idx="10">
                  <c:v>53319.508741862359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3-45A5-A727-66BF6DBFF1EB}"/>
            </c:ext>
          </c:extLst>
        </c:ser>
        <c:ser>
          <c:idx val="1"/>
          <c:order val="1"/>
          <c:tx>
            <c:v>Ergebnisse</c:v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'Plan 10 Jahre'!$B$27:$L$27</c:f>
              <c:numCache>
                <c:formatCode>General</c:formatCode>
                <c:ptCount val="1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</c:numCache>
            </c:numRef>
          </c:cat>
          <c:val>
            <c:numRef>
              <c:f>'Plan 10 Jahre'!$B$32:$L$32</c:f>
              <c:numCache>
                <c:formatCode>#,##0.00\ "€"</c:formatCode>
                <c:ptCount val="11"/>
                <c:pt idx="0">
                  <c:v>0</c:v>
                </c:pt>
                <c:pt idx="1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B3-45A5-A727-66BF6DBFF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402013496"/>
        <c:axId val="402013824"/>
      </c:barChart>
      <c:catAx>
        <c:axId val="402013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2013824"/>
        <c:crosses val="autoZero"/>
        <c:auto val="1"/>
        <c:lblAlgn val="ctr"/>
        <c:lblOffset val="100"/>
        <c:noMultiLvlLbl val="0"/>
      </c:catAx>
      <c:valAx>
        <c:axId val="4020138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2013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Entwicklung Plan/Ist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Plan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'Plan 20 Jahre'!$B$27:$V$27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'Plan 20 Jahre'!$B$31:$V$31</c:f>
              <c:numCache>
                <c:formatCode>#,##0.00\ "€"</c:formatCode>
                <c:ptCount val="21"/>
                <c:pt idx="1">
                  <c:v>8459.5967266912885</c:v>
                </c:pt>
                <c:pt idx="2">
                  <c:v>12169.28798048506</c:v>
                </c:pt>
                <c:pt idx="3">
                  <c:v>16147.153114967254</c:v>
                </c:pt>
                <c:pt idx="4">
                  <c:v>20412.578441656369</c:v>
                </c:pt>
                <c:pt idx="5">
                  <c:v>24986.351710098075</c:v>
                </c:pt>
                <c:pt idx="6">
                  <c:v>29890.763417933522</c:v>
                </c:pt>
                <c:pt idx="7">
                  <c:v>35149.71544468066</c:v>
                </c:pt>
                <c:pt idx="8">
                  <c:v>40788.837538660417</c:v>
                </c:pt>
                <c:pt idx="9">
                  <c:v>46835.612224772158</c:v>
                </c:pt>
                <c:pt idx="10">
                  <c:v>53319.508741862359</c:v>
                </c:pt>
                <c:pt idx="11">
                  <c:v>60272.126662436473</c:v>
                </c:pt>
                <c:pt idx="12">
                  <c:v>67727.349894651401</c:v>
                </c:pt>
                <c:pt idx="13">
                  <c:v>75721.511817124439</c:v>
                </c:pt>
                <c:pt idx="14">
                  <c:v>84293.572351350886</c:v>
                </c:pt>
                <c:pt idx="15">
                  <c:v>93485.307834701118</c:v>
                </c:pt>
                <c:pt idx="16">
                  <c:v>103341.51461935187</c:v>
                </c:pt>
                <c:pt idx="17">
                  <c:v>113910.22738940081</c:v>
                </c:pt>
                <c:pt idx="18">
                  <c:v>125242.95326014291</c:v>
                </c:pt>
                <c:pt idx="19">
                  <c:v>137394.92280040254</c:v>
                </c:pt>
                <c:pt idx="20">
                  <c:v>150425.35920129003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72-429F-8628-B2CF9B4A9E04}"/>
            </c:ext>
          </c:extLst>
        </c:ser>
        <c:ser>
          <c:idx val="1"/>
          <c:order val="1"/>
          <c:tx>
            <c:v>Ist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'Plan 20 Jahre'!$B$27:$V$27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'Plan 20 Jahre'!$B$32:$V$32</c:f>
              <c:numCache>
                <c:formatCode>#,##0.00\ "€"</c:formatCode>
                <c:ptCount val="2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72-429F-8628-B2CF9B4A9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2013496"/>
        <c:axId val="402013824"/>
      </c:barChart>
      <c:catAx>
        <c:axId val="402013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2013824"/>
        <c:crosses val="autoZero"/>
        <c:auto val="1"/>
        <c:lblAlgn val="ctr"/>
        <c:lblOffset val="100"/>
        <c:noMultiLvlLbl val="0"/>
      </c:catAx>
      <c:valAx>
        <c:axId val="40201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2013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Entwicklung Plan/Ist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Plan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'Plan 30 Jahre'!$B$27:$AF$27</c:f>
              <c:numCache>
                <c:formatCode>General</c:formatCode>
                <c:ptCount val="3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</c:numCache>
            </c:numRef>
          </c:cat>
          <c:val>
            <c:numRef>
              <c:f>'Plan 30 Jahre'!$B$31:$AF$31</c:f>
              <c:numCache>
                <c:formatCode>#,##0.00\ "€"</c:formatCode>
                <c:ptCount val="31"/>
                <c:pt idx="1">
                  <c:v>15679.934924418534</c:v>
                </c:pt>
                <c:pt idx="2">
                  <c:v>17177.530369127831</c:v>
                </c:pt>
                <c:pt idx="3">
                  <c:v>23376.329544278706</c:v>
                </c:pt>
                <c:pt idx="4">
                  <c:v>30023.240413012805</c:v>
                </c:pt>
                <c:pt idx="5">
                  <c:v>37150.657005891888</c:v>
                </c:pt>
                <c:pt idx="6">
                  <c:v>44793.315120566273</c:v>
                </c:pt>
                <c:pt idx="7">
                  <c:v>52988.461608307043</c:v>
                </c:pt>
                <c:pt idx="8">
                  <c:v>61776.03589827528</c:v>
                </c:pt>
                <c:pt idx="9">
                  <c:v>71198.864644195506</c:v>
                </c:pt>
                <c:pt idx="10">
                  <c:v>81302.870442052779</c:v>
                </c:pt>
                <c:pt idx="11">
                  <c:v>92137.295636009017</c:v>
                </c:pt>
                <c:pt idx="12">
                  <c:v>103754.94230326721</c:v>
                </c:pt>
                <c:pt idx="13">
                  <c:v>116212.42958746066</c:v>
                </c:pt>
                <c:pt idx="14">
                  <c:v>129570.46963469399</c:v>
                </c:pt>
                <c:pt idx="15">
                  <c:v>143894.16347702264</c:v>
                </c:pt>
                <c:pt idx="16">
                  <c:v>159253.31830537319</c:v>
                </c:pt>
                <c:pt idx="17">
                  <c:v>175722.78767814866</c:v>
                </c:pt>
                <c:pt idx="18">
                  <c:v>193382.83632354136</c:v>
                </c:pt>
                <c:pt idx="19">
                  <c:v>212319.53131343456</c:v>
                </c:pt>
                <c:pt idx="20">
                  <c:v>232625.16151529702</c:v>
                </c:pt>
                <c:pt idx="21">
                  <c:v>254398.68736628894</c:v>
                </c:pt>
                <c:pt idx="22">
                  <c:v>277746.22316157439</c:v>
                </c:pt>
                <c:pt idx="23">
                  <c:v>302781.55420729489</c:v>
                </c:pt>
                <c:pt idx="24">
                  <c:v>329626.69135857315</c:v>
                </c:pt>
                <c:pt idx="25">
                  <c:v>358412.46564511408</c:v>
                </c:pt>
                <c:pt idx="26">
                  <c:v>389279.16588233842</c:v>
                </c:pt>
                <c:pt idx="27">
                  <c:v>422377.22237547691</c:v>
                </c:pt>
                <c:pt idx="28">
                  <c:v>457867.94004868862</c:v>
                </c:pt>
                <c:pt idx="29">
                  <c:v>495924.28457214264</c:v>
                </c:pt>
                <c:pt idx="30">
                  <c:v>536731.72531828994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F-456D-A822-27C02986240A}"/>
            </c:ext>
          </c:extLst>
        </c:ser>
        <c:ser>
          <c:idx val="1"/>
          <c:order val="1"/>
          <c:tx>
            <c:v>Ist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'Plan 30 Jahre'!$B$27:$AF$27</c:f>
              <c:numCache>
                <c:formatCode>General</c:formatCode>
                <c:ptCount val="3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</c:numCache>
            </c:numRef>
          </c:cat>
          <c:val>
            <c:numRef>
              <c:f>'Plan 30 Jahre'!$B$32:$AF$32</c:f>
              <c:numCache>
                <c:formatCode>#,##0.00\ "€"</c:formatCode>
                <c:ptCount val="3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AF-456D-A822-27C029862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2013496"/>
        <c:axId val="40201382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'Plan 30 Jahre'!$B$27:$AF$27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  <c:pt idx="20">
                        <c:v>2042</c:v>
                      </c:pt>
                      <c:pt idx="21">
                        <c:v>2043</c:v>
                      </c:pt>
                      <c:pt idx="22">
                        <c:v>2044</c:v>
                      </c:pt>
                      <c:pt idx="23">
                        <c:v>2045</c:v>
                      </c:pt>
                      <c:pt idx="24">
                        <c:v>2046</c:v>
                      </c:pt>
                      <c:pt idx="25">
                        <c:v>2047</c:v>
                      </c:pt>
                      <c:pt idx="26">
                        <c:v>2048</c:v>
                      </c:pt>
                      <c:pt idx="27">
                        <c:v>2049</c:v>
                      </c:pt>
                      <c:pt idx="28">
                        <c:v>2050</c:v>
                      </c:pt>
                      <c:pt idx="29">
                        <c:v>2051</c:v>
                      </c:pt>
                      <c:pt idx="30">
                        <c:v>2052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'Plan 30 Jahre'!$B$32:$AF$32</c15:sqref>
                        </c15:formulaRef>
                      </c:ext>
                    </c:extLst>
                    <c:numCache>
                      <c:formatCode>#,##0.00\ "€"</c:formatCode>
                      <c:ptCount val="3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7AF-456D-A822-27C02986240A}"/>
                  </c:ext>
                </c:extLst>
              </c15:ser>
            </c15:filteredBarSeries>
          </c:ext>
        </c:extLst>
      </c:barChart>
      <c:catAx>
        <c:axId val="402013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2013824"/>
        <c:crosses val="autoZero"/>
        <c:auto val="1"/>
        <c:lblAlgn val="ctr"/>
        <c:lblOffset val="100"/>
        <c:noMultiLvlLbl val="0"/>
      </c:catAx>
      <c:valAx>
        <c:axId val="40201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2013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Entwicklung Plan/Ist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Plan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'Plan 40 Jahre'!$B$27:$AP$27</c:f>
              <c:numCache>
                <c:formatCode>General</c:formatCode>
                <c:ptCount val="4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</c:numCache>
            </c:numRef>
          </c:cat>
          <c:val>
            <c:numRef>
              <c:f>'Plan 40 Jahre'!$B$31:$AP$31</c:f>
              <c:numCache>
                <c:formatCode>#,##0.00\ "€"</c:formatCode>
                <c:ptCount val="41"/>
                <c:pt idx="1">
                  <c:v>8459.5967266912885</c:v>
                </c:pt>
                <c:pt idx="2">
                  <c:v>12169.28798048506</c:v>
                </c:pt>
                <c:pt idx="3">
                  <c:v>16147.153114967254</c:v>
                </c:pt>
                <c:pt idx="4">
                  <c:v>20412.578441656369</c:v>
                </c:pt>
                <c:pt idx="5">
                  <c:v>24986.351710098075</c:v>
                </c:pt>
                <c:pt idx="6">
                  <c:v>29890.763417933522</c:v>
                </c:pt>
                <c:pt idx="7">
                  <c:v>35149.71544468066</c:v>
                </c:pt>
                <c:pt idx="8">
                  <c:v>40788.837538660417</c:v>
                </c:pt>
                <c:pt idx="9">
                  <c:v>46835.612224772158</c:v>
                </c:pt>
                <c:pt idx="10">
                  <c:v>53319.508741862359</c:v>
                </c:pt>
                <c:pt idx="11">
                  <c:v>60272.126662436473</c:v>
                </c:pt>
                <c:pt idx="12">
                  <c:v>67727.349894651401</c:v>
                </c:pt>
                <c:pt idx="13">
                  <c:v>75721.511817124439</c:v>
                </c:pt>
                <c:pt idx="14">
                  <c:v>84293.572351350886</c:v>
                </c:pt>
                <c:pt idx="15">
                  <c:v>93485.307834701118</c:v>
                </c:pt>
                <c:pt idx="16">
                  <c:v>103341.51461935187</c:v>
                </c:pt>
                <c:pt idx="17">
                  <c:v>113910.22738940081</c:v>
                </c:pt>
                <c:pt idx="18">
                  <c:v>125242.95326014291</c:v>
                </c:pt>
                <c:pt idx="19">
                  <c:v>137394.92280040254</c:v>
                </c:pt>
                <c:pt idx="20">
                  <c:v>150425.35920129003</c:v>
                </c:pt>
                <c:pt idx="21">
                  <c:v>164397.76690318974</c:v>
                </c:pt>
                <c:pt idx="22">
                  <c:v>179380.24108761607</c:v>
                </c:pt>
                <c:pt idx="23">
                  <c:v>195445.79954226105</c:v>
                </c:pt>
                <c:pt idx="24">
                  <c:v>212672.73851659289</c:v>
                </c:pt>
                <c:pt idx="25">
                  <c:v>231145.01430228463</c:v>
                </c:pt>
                <c:pt idx="26">
                  <c:v>250952.65239812271</c:v>
                </c:pt>
                <c:pt idx="27">
                  <c:v>272192.18625347997</c:v>
                </c:pt>
                <c:pt idx="28">
                  <c:v>294967.12772858975</c:v>
                </c:pt>
                <c:pt idx="29">
                  <c:v>319388.47156443127</c:v>
                </c:pt>
                <c:pt idx="30">
                  <c:v>345575.23632078368</c:v>
                </c:pt>
                <c:pt idx="31">
                  <c:v>373655.04441873607</c:v>
                </c:pt>
                <c:pt idx="32">
                  <c:v>403764.744114517</c:v>
                </c:pt>
                <c:pt idx="33">
                  <c:v>436051.07643586292</c:v>
                </c:pt>
                <c:pt idx="34">
                  <c:v>470671.39033127023</c:v>
                </c:pt>
                <c:pt idx="35">
                  <c:v>507794.40951744479</c:v>
                </c:pt>
                <c:pt idx="36">
                  <c:v>547601.05476221547</c:v>
                </c:pt>
                <c:pt idx="37">
                  <c:v>590285.32561034616</c:v>
                </c:pt>
                <c:pt idx="38">
                  <c:v>636055.24584937771</c:v>
                </c:pt>
                <c:pt idx="39">
                  <c:v>685133.87732327229</c:v>
                </c:pt>
                <c:pt idx="40">
                  <c:v>737760.40703472809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B-4EE3-A6AF-9760333652E1}"/>
            </c:ext>
          </c:extLst>
        </c:ser>
        <c:ser>
          <c:idx val="1"/>
          <c:order val="1"/>
          <c:tx>
            <c:v>Ist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'Plan 40 Jahre'!$B$27:$AP$27</c:f>
              <c:numCache>
                <c:formatCode>General</c:formatCode>
                <c:ptCount val="4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</c:numCache>
            </c:numRef>
          </c:cat>
          <c:val>
            <c:numRef>
              <c:f>'Plan 40 Jahre'!$B$32:$AP$32</c:f>
              <c:numCache>
                <c:formatCode>#,##0.00\ "€"</c:formatCode>
                <c:ptCount val="4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B-4EE3-A6AF-976033365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2013496"/>
        <c:axId val="40201382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'Plan 40 Jahre'!$B$27:$AP$27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  <c:pt idx="20">
                        <c:v>2042</c:v>
                      </c:pt>
                      <c:pt idx="21">
                        <c:v>2043</c:v>
                      </c:pt>
                      <c:pt idx="22">
                        <c:v>2044</c:v>
                      </c:pt>
                      <c:pt idx="23">
                        <c:v>2045</c:v>
                      </c:pt>
                      <c:pt idx="24">
                        <c:v>2046</c:v>
                      </c:pt>
                      <c:pt idx="25">
                        <c:v>2047</c:v>
                      </c:pt>
                      <c:pt idx="26">
                        <c:v>2048</c:v>
                      </c:pt>
                      <c:pt idx="27">
                        <c:v>2049</c:v>
                      </c:pt>
                      <c:pt idx="28">
                        <c:v>2050</c:v>
                      </c:pt>
                      <c:pt idx="29">
                        <c:v>2051</c:v>
                      </c:pt>
                      <c:pt idx="30">
                        <c:v>2052</c:v>
                      </c:pt>
                      <c:pt idx="31">
                        <c:v>2053</c:v>
                      </c:pt>
                      <c:pt idx="32">
                        <c:v>2054</c:v>
                      </c:pt>
                      <c:pt idx="33">
                        <c:v>2055</c:v>
                      </c:pt>
                      <c:pt idx="34">
                        <c:v>2056</c:v>
                      </c:pt>
                      <c:pt idx="35">
                        <c:v>2057</c:v>
                      </c:pt>
                      <c:pt idx="36">
                        <c:v>2058</c:v>
                      </c:pt>
                      <c:pt idx="37">
                        <c:v>2059</c:v>
                      </c:pt>
                      <c:pt idx="38">
                        <c:v>2060</c:v>
                      </c:pt>
                      <c:pt idx="39">
                        <c:v>2061</c:v>
                      </c:pt>
                      <c:pt idx="40">
                        <c:v>2062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'Plan 40 Jahre'!$B$32:$AF$32</c15:sqref>
                        </c15:formulaRef>
                      </c:ext>
                    </c:extLst>
                    <c:numCache>
                      <c:formatCode>#,##0.00\ "€"</c:formatCode>
                      <c:ptCount val="3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9FB-4EE3-A6AF-9760333652E1}"/>
                  </c:ext>
                </c:extLst>
              </c15:ser>
            </c15:filteredBarSeries>
          </c:ext>
        </c:extLst>
      </c:barChart>
      <c:catAx>
        <c:axId val="402013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2013824"/>
        <c:crosses val="autoZero"/>
        <c:auto val="1"/>
        <c:lblAlgn val="ctr"/>
        <c:lblOffset val="100"/>
        <c:noMultiLvlLbl val="0"/>
      </c:catAx>
      <c:valAx>
        <c:axId val="40201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2013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Entwicklung Plan/Ist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Plan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'Plan 50 Jahre'!$B$27:$AZ$27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'Plan 50 Jahre'!$B$31:$AZ$31</c:f>
              <c:numCache>
                <c:formatCode>#,##0.00\ "€"</c:formatCode>
                <c:ptCount val="51"/>
                <c:pt idx="1">
                  <c:v>8459.5967266912885</c:v>
                </c:pt>
                <c:pt idx="2">
                  <c:v>12169.28798048506</c:v>
                </c:pt>
                <c:pt idx="3">
                  <c:v>16147.153114967254</c:v>
                </c:pt>
                <c:pt idx="4">
                  <c:v>20412.578441656369</c:v>
                </c:pt>
                <c:pt idx="5">
                  <c:v>24986.351710098075</c:v>
                </c:pt>
                <c:pt idx="6">
                  <c:v>29890.763417933522</c:v>
                </c:pt>
                <c:pt idx="7">
                  <c:v>35149.71544468066</c:v>
                </c:pt>
                <c:pt idx="8">
                  <c:v>40788.837538660417</c:v>
                </c:pt>
                <c:pt idx="9">
                  <c:v>46835.612224772158</c:v>
                </c:pt>
                <c:pt idx="10">
                  <c:v>53319.508741862359</c:v>
                </c:pt>
                <c:pt idx="11">
                  <c:v>60272.126662436473</c:v>
                </c:pt>
                <c:pt idx="12">
                  <c:v>67727.349894651401</c:v>
                </c:pt>
                <c:pt idx="13">
                  <c:v>75721.511817124439</c:v>
                </c:pt>
                <c:pt idx="14">
                  <c:v>84293.572351350886</c:v>
                </c:pt>
                <c:pt idx="15">
                  <c:v>93485.307834701118</c:v>
                </c:pt>
                <c:pt idx="16">
                  <c:v>103341.51461935187</c:v>
                </c:pt>
                <c:pt idx="17">
                  <c:v>113910.22738940081</c:v>
                </c:pt>
                <c:pt idx="18">
                  <c:v>125242.95326014291</c:v>
                </c:pt>
                <c:pt idx="19">
                  <c:v>137394.92280040254</c:v>
                </c:pt>
                <c:pt idx="20">
                  <c:v>150425.35920129003</c:v>
                </c:pt>
                <c:pt idx="21">
                  <c:v>164397.76690318974</c:v>
                </c:pt>
                <c:pt idx="22">
                  <c:v>179380.24108761607</c:v>
                </c:pt>
                <c:pt idx="23">
                  <c:v>195445.79954226105</c:v>
                </c:pt>
                <c:pt idx="24">
                  <c:v>212672.73851659289</c:v>
                </c:pt>
                <c:pt idx="25">
                  <c:v>231145.01430228463</c:v>
                </c:pt>
                <c:pt idx="26">
                  <c:v>250952.65239812271</c:v>
                </c:pt>
                <c:pt idx="27">
                  <c:v>272192.18625347997</c:v>
                </c:pt>
                <c:pt idx="28">
                  <c:v>294967.12772858975</c:v>
                </c:pt>
                <c:pt idx="29">
                  <c:v>319388.47156443127</c:v>
                </c:pt>
                <c:pt idx="30">
                  <c:v>345575.23632078368</c:v>
                </c:pt>
                <c:pt idx="31">
                  <c:v>373655.04441873607</c:v>
                </c:pt>
                <c:pt idx="32">
                  <c:v>403764.744114517</c:v>
                </c:pt>
                <c:pt idx="33">
                  <c:v>436051.07643586292</c:v>
                </c:pt>
                <c:pt idx="34">
                  <c:v>470671.39033127023</c:v>
                </c:pt>
                <c:pt idx="35">
                  <c:v>507794.40951744479</c:v>
                </c:pt>
                <c:pt idx="36">
                  <c:v>547601.05476221547</c:v>
                </c:pt>
                <c:pt idx="37">
                  <c:v>590285.32561034616</c:v>
                </c:pt>
                <c:pt idx="38">
                  <c:v>636055.24584937771</c:v>
                </c:pt>
                <c:pt idx="39">
                  <c:v>685133.87732327229</c:v>
                </c:pt>
                <c:pt idx="40">
                  <c:v>737760.40703472809</c:v>
                </c:pt>
                <c:pt idx="41">
                  <c:v>794191.31283420813</c:v>
                </c:pt>
                <c:pt idx="42">
                  <c:v>854701.61337672325</c:v>
                </c:pt>
                <c:pt idx="43">
                  <c:v>919586.20843809191</c:v>
                </c:pt>
                <c:pt idx="44">
                  <c:v>989161.31612277101</c:v>
                </c:pt>
                <c:pt idx="45">
                  <c:v>1063766.0139675569</c:v>
                </c:pt>
                <c:pt idx="46">
                  <c:v>1143763.8914517974</c:v>
                </c:pt>
                <c:pt idx="47">
                  <c:v>1229544.821967701</c:v>
                </c:pt>
                <c:pt idx="48">
                  <c:v>1321526.8628865224</c:v>
                </c:pt>
                <c:pt idx="49">
                  <c:v>1420158.292980687</c:v>
                </c:pt>
                <c:pt idx="50">
                  <c:v>1525919.7971313249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F-4F43-AB0A-BFECDC5AB276}"/>
            </c:ext>
          </c:extLst>
        </c:ser>
        <c:ser>
          <c:idx val="1"/>
          <c:order val="1"/>
          <c:tx>
            <c:v>Ist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'Plan 50 Jahre'!$B$27:$AZ$27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'Plan 50 Jahre'!$B$32:$AZ$32</c:f>
              <c:numCache>
                <c:formatCode>#,##0.00\ "€"</c:formatCode>
                <c:ptCount val="5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6F-4F43-AB0A-BFECDC5AB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2013496"/>
        <c:axId val="40201382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'Plan 50 Jahre'!$B$27:$AZ$27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  <c:pt idx="20">
                        <c:v>2042</c:v>
                      </c:pt>
                      <c:pt idx="21">
                        <c:v>2043</c:v>
                      </c:pt>
                      <c:pt idx="22">
                        <c:v>2044</c:v>
                      </c:pt>
                      <c:pt idx="23">
                        <c:v>2045</c:v>
                      </c:pt>
                      <c:pt idx="24">
                        <c:v>2046</c:v>
                      </c:pt>
                      <c:pt idx="25">
                        <c:v>2047</c:v>
                      </c:pt>
                      <c:pt idx="26">
                        <c:v>2048</c:v>
                      </c:pt>
                      <c:pt idx="27">
                        <c:v>2049</c:v>
                      </c:pt>
                      <c:pt idx="28">
                        <c:v>2050</c:v>
                      </c:pt>
                      <c:pt idx="29">
                        <c:v>2051</c:v>
                      </c:pt>
                      <c:pt idx="30">
                        <c:v>2052</c:v>
                      </c:pt>
                      <c:pt idx="31">
                        <c:v>2053</c:v>
                      </c:pt>
                      <c:pt idx="32">
                        <c:v>2054</c:v>
                      </c:pt>
                      <c:pt idx="33">
                        <c:v>2055</c:v>
                      </c:pt>
                      <c:pt idx="34">
                        <c:v>2056</c:v>
                      </c:pt>
                      <c:pt idx="35">
                        <c:v>2057</c:v>
                      </c:pt>
                      <c:pt idx="36">
                        <c:v>2058</c:v>
                      </c:pt>
                      <c:pt idx="37">
                        <c:v>2059</c:v>
                      </c:pt>
                      <c:pt idx="38">
                        <c:v>2060</c:v>
                      </c:pt>
                      <c:pt idx="39">
                        <c:v>2061</c:v>
                      </c:pt>
                      <c:pt idx="40">
                        <c:v>2062</c:v>
                      </c:pt>
                      <c:pt idx="41">
                        <c:v>2063</c:v>
                      </c:pt>
                      <c:pt idx="42">
                        <c:v>2064</c:v>
                      </c:pt>
                      <c:pt idx="43">
                        <c:v>2065</c:v>
                      </c:pt>
                      <c:pt idx="44">
                        <c:v>2066</c:v>
                      </c:pt>
                      <c:pt idx="45">
                        <c:v>2067</c:v>
                      </c:pt>
                      <c:pt idx="46">
                        <c:v>2068</c:v>
                      </c:pt>
                      <c:pt idx="47">
                        <c:v>2069</c:v>
                      </c:pt>
                      <c:pt idx="48">
                        <c:v>2070</c:v>
                      </c:pt>
                      <c:pt idx="49">
                        <c:v>2071</c:v>
                      </c:pt>
                      <c:pt idx="50">
                        <c:v>2072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'Plan 50 Jahre'!$B$32:$AF$32</c15:sqref>
                        </c15:formulaRef>
                      </c:ext>
                    </c:extLst>
                    <c:numCache>
                      <c:formatCode>#,##0.00\ "€"</c:formatCode>
                      <c:ptCount val="3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A6F-4F43-AB0A-BFECDC5AB276}"/>
                  </c:ext>
                </c:extLst>
              </c15:ser>
            </c15:filteredBarSeries>
          </c:ext>
        </c:extLst>
      </c:barChart>
      <c:catAx>
        <c:axId val="402013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2013824"/>
        <c:crosses val="autoZero"/>
        <c:auto val="1"/>
        <c:lblAlgn val="ctr"/>
        <c:lblOffset val="100"/>
        <c:noMultiLvlLbl val="0"/>
      </c:catAx>
      <c:valAx>
        <c:axId val="40201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2013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2</xdr:row>
      <xdr:rowOff>173355</xdr:rowOff>
    </xdr:from>
    <xdr:to>
      <xdr:col>10</xdr:col>
      <xdr:colOff>0</xdr:colOff>
      <xdr:row>17</xdr:row>
      <xdr:rowOff>133350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3B46E77-2C9D-46A7-926D-0CA9C4BFA5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659130</xdr:colOff>
      <xdr:row>3</xdr:row>
      <xdr:rowOff>17145</xdr:rowOff>
    </xdr:from>
    <xdr:to>
      <xdr:col>7</xdr:col>
      <xdr:colOff>849630</xdr:colOff>
      <xdr:row>17</xdr:row>
      <xdr:rowOff>158115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AF6612C-2F08-45D9-C088-3E7BF3BF59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655320</xdr:colOff>
      <xdr:row>3</xdr:row>
      <xdr:rowOff>20955</xdr:rowOff>
    </xdr:from>
    <xdr:to>
      <xdr:col>7</xdr:col>
      <xdr:colOff>857250</xdr:colOff>
      <xdr:row>17</xdr:row>
      <xdr:rowOff>169545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D599A4D-AB50-4D94-A0A3-585C95EA6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3</xdr:row>
      <xdr:rowOff>7620</xdr:rowOff>
    </xdr:from>
    <xdr:to>
      <xdr:col>8</xdr:col>
      <xdr:colOff>1905</xdr:colOff>
      <xdr:row>17</xdr:row>
      <xdr:rowOff>150495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382516A-A792-40FE-9962-5D6240A0F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672466</xdr:colOff>
      <xdr:row>3</xdr:row>
      <xdr:rowOff>15240</xdr:rowOff>
    </xdr:from>
    <xdr:to>
      <xdr:col>7</xdr:col>
      <xdr:colOff>838200</xdr:colOff>
      <xdr:row>17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ED8DB66-6BF2-4334-AE70-2BCEC3214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3</xdr:row>
      <xdr:rowOff>40005</xdr:rowOff>
    </xdr:from>
    <xdr:to>
      <xdr:col>8</xdr:col>
      <xdr:colOff>161925</xdr:colOff>
      <xdr:row>18</xdr:row>
      <xdr:rowOff>1905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BFD6ABF-9F4A-4A28-A580-63365BDFC4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17379-A271-4EE4-92FF-1D704343DB10}">
  <dimension ref="A1:U42"/>
  <sheetViews>
    <sheetView workbookViewId="0">
      <selection activeCell="C29" sqref="C29"/>
    </sheetView>
  </sheetViews>
  <sheetFormatPr baseColWidth="10" defaultRowHeight="14.4" x14ac:dyDescent="0.3"/>
  <cols>
    <col min="1" max="1" width="21.21875" bestFit="1" customWidth="1"/>
    <col min="2" max="2" width="14.88671875" bestFit="1" customWidth="1"/>
    <col min="3" max="4" width="11.44140625" bestFit="1" customWidth="1"/>
    <col min="5" max="5" width="12.44140625" customWidth="1"/>
    <col min="6" max="6" width="11.44140625" bestFit="1" customWidth="1"/>
    <col min="7" max="10" width="13" bestFit="1" customWidth="1"/>
    <col min="11" max="12" width="14" bestFit="1" customWidth="1"/>
  </cols>
  <sheetData>
    <row r="1" spans="1:21" ht="15" thickBot="1" x14ac:dyDescent="0.3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"/>
    </row>
    <row r="2" spans="1:21" ht="24" thickBot="1" x14ac:dyDescent="0.5">
      <c r="A2" s="40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  <c r="M2" s="14"/>
      <c r="N2" s="14"/>
      <c r="O2" s="14"/>
      <c r="P2" s="14"/>
      <c r="Q2" s="14"/>
      <c r="R2" s="14"/>
      <c r="S2" s="14"/>
      <c r="T2" s="14"/>
      <c r="U2" s="1"/>
    </row>
    <row r="3" spans="1:21" ht="14.4" customHeight="1" x14ac:dyDescent="0.45">
      <c r="A3" s="15"/>
      <c r="B3" s="14"/>
      <c r="C3" s="14"/>
      <c r="D3" s="14"/>
      <c r="E3" s="14"/>
      <c r="F3" s="14"/>
      <c r="G3" s="1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pans="1:21" ht="14.4" customHeight="1" x14ac:dyDescent="0.45">
      <c r="A4" s="15"/>
      <c r="B4" s="14"/>
      <c r="C4" s="14"/>
      <c r="D4" s="14"/>
      <c r="E4" s="14"/>
      <c r="F4" s="14"/>
      <c r="G4" s="16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pans="1:21" ht="14.4" customHeight="1" x14ac:dyDescent="0.45">
      <c r="A5" s="15"/>
      <c r="B5" s="14"/>
      <c r="C5" s="14"/>
      <c r="D5" s="14"/>
      <c r="E5" s="14"/>
      <c r="F5" s="14"/>
      <c r="G5" s="16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"/>
    </row>
    <row r="6" spans="1:21" ht="14.4" customHeight="1" x14ac:dyDescent="0.45">
      <c r="A6" s="15"/>
      <c r="B6" s="14"/>
      <c r="C6" s="14"/>
      <c r="D6" s="14"/>
      <c r="E6" s="14"/>
      <c r="F6" s="14"/>
      <c r="G6" s="16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"/>
    </row>
    <row r="7" spans="1:21" ht="14.4" customHeight="1" x14ac:dyDescent="0.45">
      <c r="A7" s="15"/>
      <c r="B7" s="14"/>
      <c r="C7" s="14"/>
      <c r="D7" s="14"/>
      <c r="E7" s="14"/>
      <c r="F7" s="14"/>
      <c r="G7" s="16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"/>
    </row>
    <row r="8" spans="1:21" ht="14.4" customHeight="1" x14ac:dyDescent="0.45">
      <c r="A8" s="15"/>
      <c r="B8" s="14"/>
      <c r="C8" s="14"/>
      <c r="D8" s="14"/>
      <c r="E8" s="14"/>
      <c r="F8" s="14"/>
      <c r="G8" s="16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"/>
    </row>
    <row r="9" spans="1:21" ht="14.4" customHeight="1" x14ac:dyDescent="0.45">
      <c r="A9" s="15"/>
      <c r="B9" s="14"/>
      <c r="C9" s="14"/>
      <c r="D9" s="14"/>
      <c r="E9" s="14"/>
      <c r="F9" s="14"/>
      <c r="G9" s="16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"/>
    </row>
    <row r="10" spans="1:21" ht="14.4" customHeight="1" x14ac:dyDescent="0.45">
      <c r="A10" s="15"/>
      <c r="B10" s="14"/>
      <c r="C10" s="14"/>
      <c r="D10" s="14"/>
      <c r="E10" s="14"/>
      <c r="F10" s="14"/>
      <c r="G10" s="16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"/>
    </row>
    <row r="11" spans="1:21" ht="14.4" customHeight="1" x14ac:dyDescent="0.45">
      <c r="A11" s="15"/>
      <c r="B11" s="14"/>
      <c r="C11" s="14"/>
      <c r="D11" s="14"/>
      <c r="E11" s="14"/>
      <c r="F11" s="14"/>
      <c r="G11" s="16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"/>
    </row>
    <row r="12" spans="1:21" ht="14.4" customHeight="1" x14ac:dyDescent="0.45">
      <c r="A12" s="15"/>
      <c r="B12" s="14"/>
      <c r="C12" s="14"/>
      <c r="D12" s="14"/>
      <c r="E12" s="14"/>
      <c r="F12" s="14"/>
      <c r="G12" s="16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"/>
    </row>
    <row r="13" spans="1:21" ht="14.4" customHeight="1" x14ac:dyDescent="0.45">
      <c r="A13" s="15"/>
      <c r="B13" s="14"/>
      <c r="C13" s="14"/>
      <c r="D13" s="14"/>
      <c r="E13" s="14"/>
      <c r="F13" s="14"/>
      <c r="G13" s="16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"/>
    </row>
    <row r="14" spans="1:21" ht="14.4" customHeight="1" x14ac:dyDescent="0.45">
      <c r="A14" s="15"/>
      <c r="B14" s="14"/>
      <c r="C14" s="14"/>
      <c r="D14" s="14"/>
      <c r="E14" s="14"/>
      <c r="F14" s="14"/>
      <c r="G14" s="16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"/>
    </row>
    <row r="15" spans="1:21" ht="14.4" customHeight="1" x14ac:dyDescent="0.45">
      <c r="A15" s="15"/>
      <c r="B15" s="14"/>
      <c r="C15" s="14"/>
      <c r="D15" s="14"/>
      <c r="E15" s="14"/>
      <c r="F15" s="14"/>
      <c r="G15" s="16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"/>
    </row>
    <row r="16" spans="1:21" ht="14.4" customHeight="1" x14ac:dyDescent="0.45">
      <c r="A16" s="15"/>
      <c r="B16" s="14"/>
      <c r="C16" s="14"/>
      <c r="D16" s="14"/>
      <c r="E16" s="14"/>
      <c r="F16" s="14"/>
      <c r="G16" s="16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"/>
    </row>
    <row r="17" spans="1:21" ht="14.4" customHeight="1" x14ac:dyDescent="0.45">
      <c r="A17" s="15"/>
      <c r="B17" s="14"/>
      <c r="C17" s="14"/>
      <c r="D17" s="14"/>
      <c r="E17" s="14"/>
      <c r="F17" s="14"/>
      <c r="G17" s="16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"/>
    </row>
    <row r="18" spans="1:21" ht="14.4" customHeight="1" x14ac:dyDescent="0.45">
      <c r="A18" s="15"/>
      <c r="B18" s="14"/>
      <c r="C18" s="14"/>
      <c r="D18" s="14"/>
      <c r="E18" s="14"/>
      <c r="F18" s="14"/>
      <c r="G18" s="16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"/>
    </row>
    <row r="19" spans="1:21" ht="14.4" customHeight="1" x14ac:dyDescent="0.45">
      <c r="A19" s="15"/>
      <c r="B19" s="14"/>
      <c r="C19" s="14"/>
      <c r="D19" s="14"/>
      <c r="E19" s="14"/>
      <c r="F19" s="14"/>
      <c r="G19" s="16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"/>
    </row>
    <row r="20" spans="1:21" ht="18" x14ac:dyDescent="0.35">
      <c r="A20" s="49" t="s">
        <v>22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14"/>
      <c r="P20" s="14"/>
      <c r="Q20" s="14"/>
      <c r="R20" s="14"/>
      <c r="S20" s="14"/>
      <c r="T20" s="14"/>
      <c r="U20" s="1"/>
    </row>
    <row r="21" spans="1:21" x14ac:dyDescent="0.3">
      <c r="A21" s="43" t="s">
        <v>6</v>
      </c>
      <c r="B21" s="44"/>
      <c r="C21" s="9" t="s">
        <v>5</v>
      </c>
      <c r="D21" s="10"/>
      <c r="E21" s="11"/>
      <c r="F21" s="12">
        <v>7.0000000000000007E-2</v>
      </c>
      <c r="G21" s="7"/>
      <c r="H21" s="6"/>
      <c r="I21" s="6"/>
      <c r="J21" s="6"/>
      <c r="K21" s="6"/>
      <c r="L21" s="6"/>
      <c r="M21" s="6"/>
      <c r="N21" s="6"/>
      <c r="O21" s="14"/>
      <c r="P21" s="14"/>
      <c r="Q21" s="14"/>
      <c r="R21" s="14"/>
      <c r="S21" s="14"/>
      <c r="T21" s="14"/>
      <c r="U21" s="1"/>
    </row>
    <row r="22" spans="1:21" x14ac:dyDescent="0.3">
      <c r="A22" s="45"/>
      <c r="B22" s="46"/>
      <c r="C22" s="9" t="s">
        <v>19</v>
      </c>
      <c r="D22" s="10"/>
      <c r="E22" s="11"/>
      <c r="F22" s="13">
        <v>250</v>
      </c>
      <c r="G22" s="7"/>
      <c r="H22" s="6"/>
      <c r="I22" s="6"/>
      <c r="J22" s="6"/>
      <c r="K22" s="6"/>
      <c r="L22" s="6"/>
      <c r="M22" s="6"/>
      <c r="N22" s="6"/>
      <c r="O22" s="14"/>
      <c r="P22" s="14"/>
      <c r="Q22" s="14"/>
      <c r="R22" s="14"/>
      <c r="S22" s="14"/>
      <c r="T22" s="14"/>
      <c r="U22" s="1"/>
    </row>
    <row r="23" spans="1:21" x14ac:dyDescent="0.3">
      <c r="A23" s="47"/>
      <c r="B23" s="48"/>
      <c r="C23" s="9" t="s">
        <v>0</v>
      </c>
      <c r="D23" s="10"/>
      <c r="E23" s="11"/>
      <c r="F23" s="13">
        <v>5000</v>
      </c>
      <c r="G23" s="7"/>
      <c r="H23" s="6"/>
      <c r="I23" s="6"/>
      <c r="J23" s="6"/>
      <c r="K23" s="6"/>
      <c r="L23" s="6"/>
      <c r="M23" s="6"/>
      <c r="N23" s="6"/>
      <c r="O23" s="14"/>
      <c r="P23" s="14"/>
      <c r="Q23" s="14"/>
      <c r="R23" s="14"/>
      <c r="S23" s="14"/>
      <c r="T23" s="14"/>
      <c r="U23" s="1"/>
    </row>
    <row r="24" spans="1:21" x14ac:dyDescent="0.3">
      <c r="A24" s="6"/>
      <c r="B24" s="6"/>
      <c r="C24" s="6"/>
      <c r="D24" s="6"/>
      <c r="E24" s="6"/>
      <c r="F24" s="8"/>
      <c r="G24" s="7"/>
      <c r="H24" s="6"/>
      <c r="I24" s="6"/>
      <c r="J24" s="6"/>
      <c r="K24" s="6"/>
      <c r="L24" s="6"/>
      <c r="M24" s="6"/>
      <c r="N24" s="6"/>
      <c r="O24" s="14"/>
      <c r="P24" s="14"/>
      <c r="Q24" s="14"/>
      <c r="R24" s="14"/>
      <c r="S24" s="14"/>
      <c r="T24" s="14"/>
      <c r="U24" s="1"/>
    </row>
    <row r="25" spans="1:21" x14ac:dyDescent="0.3">
      <c r="A25" s="17" t="s">
        <v>21</v>
      </c>
      <c r="B25" s="19" t="s">
        <v>13</v>
      </c>
      <c r="C25" s="19">
        <v>1</v>
      </c>
      <c r="D25" s="19">
        <f>C25+1</f>
        <v>2</v>
      </c>
      <c r="E25" s="19">
        <f t="shared" ref="E25:L25" si="0">D25+1</f>
        <v>3</v>
      </c>
      <c r="F25" s="19">
        <f t="shared" si="0"/>
        <v>4</v>
      </c>
      <c r="G25" s="19">
        <f t="shared" si="0"/>
        <v>5</v>
      </c>
      <c r="H25" s="19">
        <f t="shared" si="0"/>
        <v>6</v>
      </c>
      <c r="I25" s="19">
        <f t="shared" si="0"/>
        <v>7</v>
      </c>
      <c r="J25" s="19">
        <f t="shared" si="0"/>
        <v>8</v>
      </c>
      <c r="K25" s="19">
        <f t="shared" si="0"/>
        <v>9</v>
      </c>
      <c r="L25" s="19">
        <f t="shared" si="0"/>
        <v>10</v>
      </c>
      <c r="M25" s="19">
        <f t="shared" ref="M25" si="1">L25+1</f>
        <v>11</v>
      </c>
      <c r="N25" s="19">
        <f t="shared" ref="N25" si="2">M25+1</f>
        <v>12</v>
      </c>
      <c r="O25" s="14"/>
      <c r="P25" s="14"/>
      <c r="Q25" s="14"/>
      <c r="R25" s="14"/>
      <c r="S25" s="14"/>
      <c r="T25" s="14"/>
      <c r="U25" s="1"/>
    </row>
    <row r="26" spans="1:21" x14ac:dyDescent="0.3">
      <c r="A26" s="17" t="s">
        <v>23</v>
      </c>
      <c r="B26" s="26" t="s">
        <v>35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4"/>
      <c r="P26" s="14"/>
      <c r="Q26" s="14"/>
      <c r="R26" s="14"/>
      <c r="S26" s="14"/>
      <c r="T26" s="14"/>
      <c r="U26" s="1"/>
    </row>
    <row r="27" spans="1:21" x14ac:dyDescent="0.3">
      <c r="A27" s="17" t="s">
        <v>1</v>
      </c>
      <c r="B27" s="26">
        <v>2022</v>
      </c>
      <c r="C27" s="19" t="s">
        <v>35</v>
      </c>
      <c r="D27" s="19" t="s">
        <v>24</v>
      </c>
      <c r="E27" s="19" t="s">
        <v>25</v>
      </c>
      <c r="F27" s="19" t="s">
        <v>26</v>
      </c>
      <c r="G27" s="19" t="s">
        <v>27</v>
      </c>
      <c r="H27" s="19" t="s">
        <v>28</v>
      </c>
      <c r="I27" s="19" t="s">
        <v>29</v>
      </c>
      <c r="J27" s="19" t="s">
        <v>30</v>
      </c>
      <c r="K27" s="19" t="s">
        <v>31</v>
      </c>
      <c r="L27" s="19" t="s">
        <v>32</v>
      </c>
      <c r="M27" s="19" t="s">
        <v>33</v>
      </c>
      <c r="N27" s="19" t="s">
        <v>34</v>
      </c>
      <c r="O27" s="14"/>
      <c r="P27" s="14"/>
      <c r="Q27" s="14"/>
      <c r="R27" s="14"/>
      <c r="S27" s="14"/>
      <c r="T27" s="14"/>
      <c r="U27" s="1"/>
    </row>
    <row r="28" spans="1:21" x14ac:dyDescent="0.3">
      <c r="A28" s="17" t="s">
        <v>3</v>
      </c>
      <c r="B28" s="17"/>
      <c r="C28" s="13">
        <v>250</v>
      </c>
      <c r="D28" s="13">
        <v>250</v>
      </c>
      <c r="E28" s="13">
        <v>250</v>
      </c>
      <c r="F28" s="13">
        <f t="shared" ref="F28:L28" si="3">E28</f>
        <v>250</v>
      </c>
      <c r="G28" s="13">
        <f t="shared" si="3"/>
        <v>250</v>
      </c>
      <c r="H28" s="13">
        <f t="shared" si="3"/>
        <v>250</v>
      </c>
      <c r="I28" s="13">
        <f t="shared" si="3"/>
        <v>250</v>
      </c>
      <c r="J28" s="13">
        <f t="shared" si="3"/>
        <v>250</v>
      </c>
      <c r="K28" s="13">
        <f t="shared" si="3"/>
        <v>250</v>
      </c>
      <c r="L28" s="13">
        <f t="shared" si="3"/>
        <v>250</v>
      </c>
      <c r="M28" s="13">
        <f t="shared" ref="M28" si="4">L28</f>
        <v>250</v>
      </c>
      <c r="N28" s="13">
        <f t="shared" ref="N28" si="5">M28</f>
        <v>250</v>
      </c>
      <c r="O28" s="14"/>
      <c r="P28" s="14"/>
      <c r="Q28" s="14"/>
      <c r="R28" s="14"/>
      <c r="S28" s="14"/>
      <c r="T28" s="14"/>
      <c r="U28" s="1"/>
    </row>
    <row r="29" spans="1:21" x14ac:dyDescent="0.3">
      <c r="A29" s="17" t="s">
        <v>14</v>
      </c>
      <c r="B29" s="17"/>
      <c r="C29" s="18">
        <f>F23</f>
        <v>5000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  <c r="P29" s="14"/>
      <c r="Q29" s="14"/>
      <c r="R29" s="14"/>
      <c r="S29" s="14"/>
      <c r="T29" s="14"/>
      <c r="U29" s="1"/>
    </row>
    <row r="30" spans="1:21" x14ac:dyDescent="0.3">
      <c r="A30" s="17" t="s">
        <v>2</v>
      </c>
      <c r="B30" s="17"/>
      <c r="C30" s="18">
        <f>C28+C29</f>
        <v>5250</v>
      </c>
      <c r="D30" s="18">
        <f>D28+D29+C30</f>
        <v>5500</v>
      </c>
      <c r="E30" s="18">
        <f t="shared" ref="E30:N30" si="6">E28+E29+D30</f>
        <v>5750</v>
      </c>
      <c r="F30" s="18">
        <f t="shared" si="6"/>
        <v>6000</v>
      </c>
      <c r="G30" s="18">
        <f t="shared" si="6"/>
        <v>6250</v>
      </c>
      <c r="H30" s="18">
        <f t="shared" si="6"/>
        <v>6500</v>
      </c>
      <c r="I30" s="18">
        <f t="shared" si="6"/>
        <v>6750</v>
      </c>
      <c r="J30" s="18">
        <f t="shared" si="6"/>
        <v>7000</v>
      </c>
      <c r="K30" s="18">
        <f t="shared" si="6"/>
        <v>7250</v>
      </c>
      <c r="L30" s="18">
        <f t="shared" si="6"/>
        <v>7500</v>
      </c>
      <c r="M30" s="18">
        <f t="shared" si="6"/>
        <v>7750</v>
      </c>
      <c r="N30" s="18">
        <f t="shared" si="6"/>
        <v>8000</v>
      </c>
      <c r="O30" s="14"/>
      <c r="P30" s="14"/>
      <c r="Q30" s="14"/>
      <c r="R30" s="14"/>
      <c r="S30" s="14"/>
      <c r="T30" s="14"/>
      <c r="U30" s="1"/>
    </row>
    <row r="31" spans="1:21" x14ac:dyDescent="0.3">
      <c r="A31" s="17" t="s">
        <v>11</v>
      </c>
      <c r="B31" s="18"/>
      <c r="C31" s="18">
        <f>FV($F$21,1,-C28,-(C29+B31))</f>
        <v>5600</v>
      </c>
      <c r="D31" s="18">
        <f>FV($F$21,1,-D28,-(D29+C31))</f>
        <v>6242</v>
      </c>
      <c r="E31" s="18">
        <f t="shared" ref="E31:N31" si="7">FV($F$21,1,-E28,-(E29+D31))</f>
        <v>6928.9400000000005</v>
      </c>
      <c r="F31" s="18">
        <f t="shared" si="7"/>
        <v>7663.9658000000009</v>
      </c>
      <c r="G31" s="18">
        <f t="shared" si="7"/>
        <v>8450.4434060000021</v>
      </c>
      <c r="H31" s="18">
        <f t="shared" si="7"/>
        <v>9291.9744444200023</v>
      </c>
      <c r="I31" s="18">
        <f t="shared" si="7"/>
        <v>10192.412655529402</v>
      </c>
      <c r="J31" s="18">
        <f t="shared" si="7"/>
        <v>11155.881541416462</v>
      </c>
      <c r="K31" s="18">
        <f t="shared" si="7"/>
        <v>12186.793249315615</v>
      </c>
      <c r="L31" s="18">
        <f t="shared" si="7"/>
        <v>13289.868776767709</v>
      </c>
      <c r="M31" s="18">
        <f t="shared" si="7"/>
        <v>14470.15959114145</v>
      </c>
      <c r="N31" s="18">
        <f t="shared" si="7"/>
        <v>15733.070762521353</v>
      </c>
      <c r="O31" s="14"/>
      <c r="P31" s="14"/>
      <c r="Q31" s="14"/>
      <c r="R31" s="14"/>
      <c r="S31" s="14"/>
      <c r="T31" s="14"/>
      <c r="U31" s="1"/>
    </row>
    <row r="32" spans="1:21" x14ac:dyDescent="0.3">
      <c r="A32" s="51" t="s">
        <v>12</v>
      </c>
      <c r="B32" s="36" t="s">
        <v>44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  <c r="P32" s="14"/>
      <c r="Q32" s="14"/>
      <c r="R32" s="14"/>
      <c r="S32" s="14"/>
      <c r="T32" s="14"/>
      <c r="U32" s="1"/>
    </row>
    <row r="33" spans="1:21" x14ac:dyDescent="0.3">
      <c r="A33" s="52"/>
      <c r="B33" s="19" t="s">
        <v>45</v>
      </c>
      <c r="C33" s="18">
        <f>C32</f>
        <v>0</v>
      </c>
      <c r="D33" s="18">
        <f>D32+C33</f>
        <v>0</v>
      </c>
      <c r="E33" s="18">
        <f t="shared" ref="E33:N33" si="8">E32+D33</f>
        <v>0</v>
      </c>
      <c r="F33" s="18">
        <f t="shared" si="8"/>
        <v>0</v>
      </c>
      <c r="G33" s="18">
        <f t="shared" si="8"/>
        <v>0</v>
      </c>
      <c r="H33" s="18">
        <f t="shared" si="8"/>
        <v>0</v>
      </c>
      <c r="I33" s="18">
        <f t="shared" si="8"/>
        <v>0</v>
      </c>
      <c r="J33" s="18">
        <f t="shared" si="8"/>
        <v>0</v>
      </c>
      <c r="K33" s="18">
        <f t="shared" si="8"/>
        <v>0</v>
      </c>
      <c r="L33" s="18">
        <f t="shared" si="8"/>
        <v>0</v>
      </c>
      <c r="M33" s="18">
        <f t="shared" si="8"/>
        <v>0</v>
      </c>
      <c r="N33" s="18">
        <f t="shared" si="8"/>
        <v>0</v>
      </c>
      <c r="O33" s="14"/>
      <c r="P33" s="14"/>
      <c r="Q33" s="14"/>
      <c r="R33" s="14"/>
      <c r="S33" s="14"/>
      <c r="T33" s="14"/>
      <c r="U33" s="1"/>
    </row>
    <row r="34" spans="1:21" hidden="1" x14ac:dyDescent="0.3">
      <c r="A34" s="3" t="s">
        <v>9</v>
      </c>
      <c r="B34" s="4">
        <f>B27</f>
        <v>2022</v>
      </c>
      <c r="C34" s="4" t="str">
        <f t="shared" ref="C34:L34" si="9">C27</f>
        <v>Jan</v>
      </c>
      <c r="D34" s="4" t="str">
        <f t="shared" si="9"/>
        <v>Feb</v>
      </c>
      <c r="E34" s="4" t="str">
        <f t="shared" si="9"/>
        <v>Mrz</v>
      </c>
      <c r="F34" s="4" t="str">
        <f t="shared" si="9"/>
        <v>Apr</v>
      </c>
      <c r="G34" s="4" t="str">
        <f t="shared" si="9"/>
        <v>Mai</v>
      </c>
      <c r="H34" s="4" t="str">
        <f t="shared" si="9"/>
        <v>Jun</v>
      </c>
      <c r="I34" s="4" t="str">
        <f t="shared" si="9"/>
        <v>Jul</v>
      </c>
      <c r="J34" s="4" t="str">
        <f t="shared" si="9"/>
        <v>Aug</v>
      </c>
      <c r="K34" s="4" t="str">
        <f t="shared" si="9"/>
        <v>Sep</v>
      </c>
      <c r="L34" s="5" t="str">
        <f t="shared" si="9"/>
        <v>Okt</v>
      </c>
      <c r="M34" s="14"/>
      <c r="N34" s="14"/>
      <c r="O34" s="14"/>
      <c r="P34" s="14"/>
      <c r="Q34" s="14"/>
      <c r="R34" s="14"/>
      <c r="S34" s="14"/>
      <c r="T34" s="14"/>
      <c r="U34" s="1"/>
    </row>
    <row r="35" spans="1:21" hidden="1" x14ac:dyDescent="0.3">
      <c r="A35" s="6" t="s">
        <v>10</v>
      </c>
      <c r="B35" s="8">
        <f>B31</f>
        <v>0</v>
      </c>
      <c r="C35" s="2">
        <f t="shared" ref="C35:L35" si="10">C31</f>
        <v>5600</v>
      </c>
      <c r="D35" s="2">
        <f t="shared" si="10"/>
        <v>6242</v>
      </c>
      <c r="E35" s="2">
        <f t="shared" si="10"/>
        <v>6928.9400000000005</v>
      </c>
      <c r="F35" s="2">
        <f t="shared" si="10"/>
        <v>7663.9658000000009</v>
      </c>
      <c r="G35" s="2">
        <f t="shared" si="10"/>
        <v>8450.4434060000021</v>
      </c>
      <c r="H35" s="2">
        <f t="shared" si="10"/>
        <v>9291.9744444200023</v>
      </c>
      <c r="I35" s="2">
        <f t="shared" si="10"/>
        <v>10192.412655529402</v>
      </c>
      <c r="J35" s="2">
        <f t="shared" si="10"/>
        <v>11155.881541416462</v>
      </c>
      <c r="K35" s="2">
        <f t="shared" si="10"/>
        <v>12186.793249315615</v>
      </c>
      <c r="L35" s="2">
        <f t="shared" si="10"/>
        <v>13289.868776767709</v>
      </c>
      <c r="M35" s="14"/>
      <c r="N35" s="14"/>
      <c r="O35" s="14"/>
      <c r="P35" s="14"/>
      <c r="Q35" s="14"/>
      <c r="R35" s="14"/>
      <c r="S35" s="14"/>
      <c r="T35" s="14"/>
      <c r="U35" s="1"/>
    </row>
    <row r="36" spans="1:21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"/>
    </row>
    <row r="37" spans="1:21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"/>
    </row>
    <row r="38" spans="1:21" x14ac:dyDescent="0.3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"/>
    </row>
    <row r="39" spans="1:21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"/>
    </row>
    <row r="40" spans="1:21" x14ac:dyDescent="0.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"/>
    </row>
    <row r="41" spans="1:21" x14ac:dyDescent="0.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"/>
    </row>
    <row r="42" spans="1:21" x14ac:dyDescent="0.3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"/>
    </row>
  </sheetData>
  <mergeCells count="4">
    <mergeCell ref="A2:L2"/>
    <mergeCell ref="A21:B23"/>
    <mergeCell ref="A20:N20"/>
    <mergeCell ref="A32:A33"/>
  </mergeCells>
  <phoneticPr fontId="4" type="noConversion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30463-F05C-4FA5-B447-B544A84BD6A7}">
  <dimension ref="A1:U42"/>
  <sheetViews>
    <sheetView workbookViewId="0">
      <selection activeCell="C29" sqref="C29"/>
    </sheetView>
  </sheetViews>
  <sheetFormatPr baseColWidth="10" defaultRowHeight="14.4" x14ac:dyDescent="0.3"/>
  <cols>
    <col min="1" max="1" width="21.21875" bestFit="1" customWidth="1"/>
    <col min="2" max="2" width="14.88671875" bestFit="1" customWidth="1"/>
    <col min="3" max="4" width="11.44140625" bestFit="1" customWidth="1"/>
    <col min="5" max="5" width="12.44140625" customWidth="1"/>
    <col min="6" max="6" width="11.44140625" bestFit="1" customWidth="1"/>
    <col min="7" max="9" width="13" bestFit="1" customWidth="1"/>
    <col min="10" max="10" width="15.44140625" bestFit="1" customWidth="1"/>
    <col min="11" max="12" width="14" bestFit="1" customWidth="1"/>
  </cols>
  <sheetData>
    <row r="1" spans="1:21" ht="15" thickBot="1" x14ac:dyDescent="0.3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"/>
    </row>
    <row r="2" spans="1:21" ht="24" thickBot="1" x14ac:dyDescent="0.5">
      <c r="A2" s="40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  <c r="M2" s="14"/>
      <c r="N2" s="14"/>
      <c r="O2" s="14"/>
      <c r="P2" s="14"/>
      <c r="Q2" s="14"/>
      <c r="R2" s="14"/>
      <c r="S2" s="14"/>
      <c r="T2" s="14"/>
      <c r="U2" s="1"/>
    </row>
    <row r="3" spans="1:21" ht="14.4" customHeight="1" x14ac:dyDescent="0.45">
      <c r="A3" s="15"/>
      <c r="B3" s="14"/>
      <c r="C3" s="14"/>
      <c r="D3" s="14"/>
      <c r="E3" s="14"/>
      <c r="F3" s="14"/>
      <c r="G3" s="1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</row>
    <row r="4" spans="1:21" ht="14.4" customHeight="1" x14ac:dyDescent="0.45">
      <c r="A4" s="15"/>
      <c r="B4" s="14"/>
      <c r="C4" s="14"/>
      <c r="D4" s="14"/>
      <c r="E4" s="14"/>
      <c r="F4" s="14"/>
      <c r="G4" s="16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pans="1:21" ht="14.4" customHeight="1" x14ac:dyDescent="0.45">
      <c r="A5" s="15"/>
      <c r="B5" s="14"/>
      <c r="C5" s="14"/>
      <c r="D5" s="14"/>
      <c r="E5" s="14"/>
      <c r="F5" s="14"/>
      <c r="G5" s="16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"/>
    </row>
    <row r="6" spans="1:21" ht="14.4" customHeight="1" x14ac:dyDescent="0.45">
      <c r="A6" s="15"/>
      <c r="B6" s="14"/>
      <c r="C6" s="14"/>
      <c r="D6" s="14"/>
      <c r="E6" s="14"/>
      <c r="F6" s="14"/>
      <c r="G6" s="16"/>
      <c r="H6" s="14"/>
      <c r="I6" s="14"/>
      <c r="J6" s="29"/>
      <c r="K6" s="30" t="s">
        <v>36</v>
      </c>
      <c r="L6" s="30" t="s">
        <v>10</v>
      </c>
      <c r="M6" s="14"/>
      <c r="N6" s="14"/>
      <c r="O6" s="14"/>
      <c r="P6" s="14"/>
      <c r="Q6" s="14"/>
      <c r="R6" s="14"/>
      <c r="S6" s="14"/>
      <c r="T6" s="14"/>
      <c r="U6" s="1"/>
    </row>
    <row r="7" spans="1:21" ht="14.4" customHeight="1" x14ac:dyDescent="0.45">
      <c r="A7" s="15"/>
      <c r="B7" s="14"/>
      <c r="C7" s="14"/>
      <c r="D7" s="14"/>
      <c r="E7" s="14"/>
      <c r="F7" s="14"/>
      <c r="G7" s="16"/>
      <c r="H7" s="14"/>
      <c r="I7" s="14"/>
      <c r="J7" s="29" t="s">
        <v>37</v>
      </c>
      <c r="K7" s="31">
        <f>L31</f>
        <v>53319.508741862359</v>
      </c>
      <c r="L7" s="31">
        <f>INDEX(B33:L33,,N7)</f>
        <v>8000</v>
      </c>
      <c r="M7" s="14"/>
      <c r="N7" s="35">
        <f>MATCH(L8-1,A26:L26,0)</f>
        <v>11</v>
      </c>
      <c r="O7" s="14"/>
      <c r="P7" s="14"/>
      <c r="Q7" s="14"/>
      <c r="R7" s="14"/>
      <c r="S7" s="14"/>
      <c r="T7" s="14"/>
      <c r="U7" s="1"/>
    </row>
    <row r="8" spans="1:21" ht="14.4" customHeight="1" x14ac:dyDescent="0.45">
      <c r="A8" s="15"/>
      <c r="B8" s="14"/>
      <c r="C8" s="14"/>
      <c r="D8" s="14"/>
      <c r="E8" s="14"/>
      <c r="F8" s="14"/>
      <c r="G8" s="16"/>
      <c r="H8" s="14"/>
      <c r="I8" s="14"/>
      <c r="J8" s="29" t="s">
        <v>20</v>
      </c>
      <c r="K8" s="29">
        <f>L26</f>
        <v>49</v>
      </c>
      <c r="L8" s="34">
        <v>49</v>
      </c>
      <c r="M8" s="14"/>
      <c r="N8" s="14"/>
      <c r="O8" s="14"/>
      <c r="P8" s="14"/>
      <c r="Q8" s="14"/>
      <c r="R8" s="14"/>
      <c r="S8" s="14"/>
      <c r="T8" s="14"/>
      <c r="U8" s="1"/>
    </row>
    <row r="9" spans="1:21" ht="14.4" customHeight="1" x14ac:dyDescent="0.45">
      <c r="A9" s="15"/>
      <c r="B9" s="14"/>
      <c r="C9" s="14"/>
      <c r="D9" s="14"/>
      <c r="E9" s="14"/>
      <c r="F9" s="14"/>
      <c r="G9" s="16"/>
      <c r="H9" s="14"/>
      <c r="I9" s="14"/>
      <c r="J9" s="32" t="s">
        <v>41</v>
      </c>
      <c r="K9" s="34">
        <v>30</v>
      </c>
      <c r="L9" s="34">
        <v>40</v>
      </c>
      <c r="M9" s="14"/>
      <c r="N9" s="14"/>
      <c r="O9" s="14"/>
      <c r="P9" s="14"/>
      <c r="Q9" s="14"/>
      <c r="R9" s="14"/>
      <c r="S9" s="14"/>
      <c r="T9" s="14"/>
      <c r="U9" s="1"/>
    </row>
    <row r="10" spans="1:21" ht="14.4" customHeight="1" x14ac:dyDescent="0.45">
      <c r="A10" s="15"/>
      <c r="B10" s="14"/>
      <c r="C10" s="14"/>
      <c r="D10" s="14"/>
      <c r="E10" s="14"/>
      <c r="F10" s="14"/>
      <c r="G10" s="16"/>
      <c r="H10" s="14"/>
      <c r="I10" s="14"/>
      <c r="J10" s="29" t="s">
        <v>38</v>
      </c>
      <c r="K10" s="29">
        <f>K8+K9</f>
        <v>79</v>
      </c>
      <c r="L10" s="29">
        <f>L8+L9</f>
        <v>89</v>
      </c>
      <c r="M10" s="14"/>
      <c r="N10" s="14"/>
      <c r="O10" s="14"/>
      <c r="P10" s="14"/>
      <c r="Q10" s="14"/>
      <c r="R10" s="14"/>
      <c r="S10" s="14"/>
      <c r="T10" s="14"/>
      <c r="U10" s="1"/>
    </row>
    <row r="11" spans="1:21" ht="14.4" customHeight="1" x14ac:dyDescent="0.45">
      <c r="A11" s="15"/>
      <c r="B11" s="14"/>
      <c r="C11" s="14"/>
      <c r="D11" s="14"/>
      <c r="E11" s="14"/>
      <c r="F11" s="14"/>
      <c r="G11" s="16"/>
      <c r="H11" s="14"/>
      <c r="I11" s="14"/>
      <c r="J11" s="29" t="s">
        <v>39</v>
      </c>
      <c r="K11" s="33">
        <f>PMT(4%/12,K9*12,-K7,0)</f>
        <v>254.55549020069367</v>
      </c>
      <c r="L11" s="33">
        <f>PMT(4%/12,L9*12,-L7,0)</f>
        <v>33.435077552305131</v>
      </c>
      <c r="M11" s="14"/>
      <c r="N11" s="14"/>
      <c r="O11" s="14"/>
      <c r="P11" s="14"/>
      <c r="Q11" s="14"/>
      <c r="R11" s="14"/>
      <c r="S11" s="14"/>
      <c r="T11" s="14"/>
      <c r="U11" s="1"/>
    </row>
    <row r="12" spans="1:21" ht="14.4" customHeight="1" x14ac:dyDescent="0.45">
      <c r="A12" s="15"/>
      <c r="B12" s="14"/>
      <c r="C12" s="14"/>
      <c r="D12" s="14"/>
      <c r="E12" s="14"/>
      <c r="F12" s="14"/>
      <c r="G12" s="16"/>
      <c r="H12" s="14"/>
      <c r="I12" s="14"/>
      <c r="J12" s="38" t="s">
        <v>46</v>
      </c>
      <c r="K12" s="37">
        <v>0.02</v>
      </c>
      <c r="L12" s="37">
        <v>0.02</v>
      </c>
      <c r="M12" s="14"/>
      <c r="N12" s="14"/>
      <c r="O12" s="14"/>
      <c r="P12" s="14"/>
      <c r="Q12" s="14"/>
      <c r="R12" s="14"/>
      <c r="S12" s="14"/>
      <c r="T12" s="14"/>
      <c r="U12" s="1"/>
    </row>
    <row r="13" spans="1:21" ht="14.4" customHeight="1" x14ac:dyDescent="0.45">
      <c r="A13" s="15"/>
      <c r="B13" s="14"/>
      <c r="C13" s="14"/>
      <c r="D13" s="14"/>
      <c r="E13" s="14"/>
      <c r="F13" s="14"/>
      <c r="G13" s="16"/>
      <c r="H13" s="14"/>
      <c r="I13" s="14"/>
      <c r="J13" s="38" t="s">
        <v>47</v>
      </c>
      <c r="K13" s="33">
        <f>-PV(K12,K9,0,K11)</f>
        <v>140.53267576981423</v>
      </c>
      <c r="L13" s="33">
        <f>-PV(L12,L9,0,L11)</f>
        <v>15.142426154414048</v>
      </c>
      <c r="M13" s="14"/>
      <c r="N13" s="14"/>
      <c r="O13" s="14"/>
      <c r="P13" s="14"/>
      <c r="Q13" s="14"/>
      <c r="R13" s="14"/>
      <c r="S13" s="14"/>
      <c r="T13" s="14"/>
      <c r="U13" s="1"/>
    </row>
    <row r="14" spans="1:21" ht="14.4" customHeight="1" x14ac:dyDescent="0.45">
      <c r="A14" s="15"/>
      <c r="B14" s="14"/>
      <c r="C14" s="14"/>
      <c r="D14" s="14"/>
      <c r="E14" s="14"/>
      <c r="F14" s="14"/>
      <c r="G14" s="16"/>
      <c r="H14" s="14"/>
      <c r="I14" s="14"/>
      <c r="J14" s="29" t="s">
        <v>40</v>
      </c>
      <c r="K14" s="31">
        <v>0</v>
      </c>
      <c r="L14" s="31">
        <v>0</v>
      </c>
      <c r="M14" s="14"/>
      <c r="N14" s="14"/>
      <c r="O14" s="14"/>
      <c r="P14" s="14"/>
      <c r="Q14" s="14"/>
      <c r="R14" s="14"/>
      <c r="S14" s="14"/>
      <c r="T14" s="14"/>
      <c r="U14" s="1"/>
    </row>
    <row r="15" spans="1:21" ht="14.4" customHeight="1" x14ac:dyDescent="0.45">
      <c r="A15" s="15"/>
      <c r="B15" s="14"/>
      <c r="C15" s="14"/>
      <c r="D15" s="14"/>
      <c r="E15" s="14"/>
      <c r="F15" s="14"/>
      <c r="G15" s="16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"/>
    </row>
    <row r="16" spans="1:21" ht="14.4" customHeight="1" x14ac:dyDescent="0.45">
      <c r="A16" s="15"/>
      <c r="B16" s="14"/>
      <c r="C16" s="14"/>
      <c r="D16" s="14"/>
      <c r="E16" s="14"/>
      <c r="F16" s="14"/>
      <c r="G16" s="16"/>
      <c r="H16" s="14"/>
      <c r="I16" s="14"/>
      <c r="J16" s="56" t="s">
        <v>42</v>
      </c>
      <c r="K16" s="58"/>
      <c r="L16" s="58"/>
      <c r="M16" s="14"/>
      <c r="N16" s="14"/>
      <c r="O16" s="14"/>
      <c r="P16" s="14"/>
      <c r="Q16" s="14"/>
      <c r="R16" s="14"/>
      <c r="S16" s="14"/>
      <c r="T16" s="14"/>
      <c r="U16" s="1"/>
    </row>
    <row r="17" spans="1:21" ht="14.4" customHeight="1" x14ac:dyDescent="0.45">
      <c r="A17" s="15"/>
      <c r="B17" s="14"/>
      <c r="C17" s="14"/>
      <c r="D17" s="14"/>
      <c r="E17" s="14"/>
      <c r="F17" s="14"/>
      <c r="G17" s="16"/>
      <c r="H17" s="14"/>
      <c r="I17" s="14"/>
      <c r="J17" s="57"/>
      <c r="K17" s="59"/>
      <c r="L17" s="59"/>
      <c r="M17" s="14"/>
      <c r="N17" s="14"/>
      <c r="O17" s="14"/>
      <c r="P17" s="14"/>
      <c r="Q17" s="14"/>
      <c r="R17" s="14"/>
      <c r="S17" s="14"/>
      <c r="T17" s="14"/>
      <c r="U17" s="1"/>
    </row>
    <row r="18" spans="1:21" ht="14.4" customHeight="1" x14ac:dyDescent="0.45">
      <c r="A18" s="15"/>
      <c r="B18" s="14"/>
      <c r="C18" s="14"/>
      <c r="D18" s="14"/>
      <c r="E18" s="14"/>
      <c r="F18" s="14"/>
      <c r="G18" s="16"/>
      <c r="H18" s="14"/>
      <c r="I18" s="14"/>
      <c r="J18" s="39" t="s">
        <v>48</v>
      </c>
      <c r="K18" s="33">
        <f>PMT(4%/12,K9*12,-K7,K16)</f>
        <v>254.55549020069367</v>
      </c>
      <c r="L18" s="33">
        <f>PMT(4%/12,L9*12,-L7,L16)</f>
        <v>33.435077552305131</v>
      </c>
      <c r="M18" s="14"/>
      <c r="N18" s="14"/>
      <c r="O18" s="14"/>
      <c r="P18" s="14"/>
      <c r="Q18" s="14"/>
      <c r="R18" s="14"/>
      <c r="S18" s="14"/>
      <c r="T18" s="14"/>
      <c r="U18" s="1"/>
    </row>
    <row r="19" spans="1:21" ht="14.4" customHeight="1" x14ac:dyDescent="0.45">
      <c r="A19" s="15"/>
      <c r="B19" s="14"/>
      <c r="C19" s="14"/>
      <c r="D19" s="14"/>
      <c r="E19" s="14"/>
      <c r="F19" s="14"/>
      <c r="G19" s="16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"/>
    </row>
    <row r="20" spans="1:21" ht="18" x14ac:dyDescent="0.35">
      <c r="A20" s="53" t="s">
        <v>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5"/>
      <c r="M20" s="14"/>
      <c r="N20" s="14"/>
      <c r="O20" s="14"/>
      <c r="P20" s="14"/>
      <c r="Q20" s="14"/>
      <c r="R20" s="14"/>
      <c r="S20" s="14"/>
      <c r="T20" s="14"/>
      <c r="U20" s="1"/>
    </row>
    <row r="21" spans="1:21" x14ac:dyDescent="0.3">
      <c r="A21" s="43" t="s">
        <v>6</v>
      </c>
      <c r="B21" s="44"/>
      <c r="C21" s="9" t="s">
        <v>5</v>
      </c>
      <c r="D21" s="10"/>
      <c r="E21" s="11"/>
      <c r="F21" s="12">
        <v>7.0000000000000007E-2</v>
      </c>
      <c r="G21" s="7"/>
      <c r="H21" s="6"/>
      <c r="I21" s="6"/>
      <c r="J21" s="6"/>
      <c r="K21" s="6"/>
      <c r="L21" s="6"/>
      <c r="M21" s="14"/>
      <c r="N21" s="14"/>
      <c r="O21" s="14"/>
      <c r="P21" s="14"/>
      <c r="Q21" s="14"/>
      <c r="R21" s="14"/>
      <c r="S21" s="14"/>
      <c r="T21" s="14"/>
      <c r="U21" s="1"/>
    </row>
    <row r="22" spans="1:21" x14ac:dyDescent="0.3">
      <c r="A22" s="45"/>
      <c r="B22" s="46"/>
      <c r="C22" s="9" t="s">
        <v>19</v>
      </c>
      <c r="D22" s="10"/>
      <c r="E22" s="11"/>
      <c r="F22" s="13">
        <v>250</v>
      </c>
      <c r="G22" s="7"/>
      <c r="H22" s="6"/>
      <c r="I22" s="6"/>
      <c r="J22" s="6"/>
      <c r="K22" s="6"/>
      <c r="L22" s="6"/>
      <c r="M22" s="14"/>
      <c r="N22" s="14"/>
      <c r="O22" s="14"/>
      <c r="P22" s="14"/>
      <c r="Q22" s="14"/>
      <c r="R22" s="14"/>
      <c r="S22" s="14"/>
      <c r="T22" s="14"/>
      <c r="U22" s="1"/>
    </row>
    <row r="23" spans="1:21" x14ac:dyDescent="0.3">
      <c r="A23" s="47"/>
      <c r="B23" s="48"/>
      <c r="C23" s="9" t="s">
        <v>0</v>
      </c>
      <c r="D23" s="10"/>
      <c r="E23" s="11"/>
      <c r="F23" s="13">
        <v>5000</v>
      </c>
      <c r="G23" s="7"/>
      <c r="H23" s="6"/>
      <c r="I23" s="6"/>
      <c r="J23" s="6"/>
      <c r="K23" s="6"/>
      <c r="L23" s="6"/>
      <c r="M23" s="14"/>
      <c r="N23" s="14"/>
      <c r="O23" s="14"/>
      <c r="P23" s="14"/>
      <c r="Q23" s="14"/>
      <c r="R23" s="14"/>
      <c r="S23" s="14"/>
      <c r="T23" s="14"/>
      <c r="U23" s="1"/>
    </row>
    <row r="24" spans="1:21" x14ac:dyDescent="0.3">
      <c r="A24" s="6"/>
      <c r="B24" s="6"/>
      <c r="C24" s="6"/>
      <c r="D24" s="6"/>
      <c r="E24" s="6"/>
      <c r="F24" s="8"/>
      <c r="G24" s="7"/>
      <c r="H24" s="6"/>
      <c r="I24" s="6"/>
      <c r="J24" s="6"/>
      <c r="K24" s="6"/>
      <c r="L24" s="6"/>
      <c r="M24" s="14"/>
      <c r="N24" s="14"/>
      <c r="O24" s="14"/>
      <c r="P24" s="14"/>
      <c r="Q24" s="14"/>
      <c r="R24" s="14"/>
      <c r="S24" s="14"/>
      <c r="T24" s="14"/>
      <c r="U24" s="1"/>
    </row>
    <row r="25" spans="1:21" x14ac:dyDescent="0.3">
      <c r="A25" s="17" t="s">
        <v>4</v>
      </c>
      <c r="B25" s="19" t="s">
        <v>13</v>
      </c>
      <c r="C25" s="19">
        <v>1</v>
      </c>
      <c r="D25" s="19">
        <f>C25+1</f>
        <v>2</v>
      </c>
      <c r="E25" s="19">
        <f t="shared" ref="E25:L26" si="0">D25+1</f>
        <v>3</v>
      </c>
      <c r="F25" s="19">
        <f t="shared" si="0"/>
        <v>4</v>
      </c>
      <c r="G25" s="19">
        <f t="shared" si="0"/>
        <v>5</v>
      </c>
      <c r="H25" s="19">
        <f t="shared" si="0"/>
        <v>6</v>
      </c>
      <c r="I25" s="19">
        <f t="shared" si="0"/>
        <v>7</v>
      </c>
      <c r="J25" s="19">
        <f t="shared" si="0"/>
        <v>8</v>
      </c>
      <c r="K25" s="19">
        <f t="shared" si="0"/>
        <v>9</v>
      </c>
      <c r="L25" s="19">
        <f t="shared" si="0"/>
        <v>10</v>
      </c>
      <c r="M25" s="14"/>
      <c r="N25" s="14"/>
      <c r="O25" s="14"/>
      <c r="P25" s="14"/>
      <c r="Q25" s="14"/>
      <c r="R25" s="14"/>
      <c r="S25" s="14"/>
      <c r="T25" s="14"/>
      <c r="U25" s="1"/>
    </row>
    <row r="26" spans="1:21" x14ac:dyDescent="0.3">
      <c r="A26" s="17" t="s">
        <v>20</v>
      </c>
      <c r="B26" s="26">
        <v>39</v>
      </c>
      <c r="C26" s="19">
        <f>B26+1</f>
        <v>40</v>
      </c>
      <c r="D26" s="19">
        <f t="shared" ref="D26" si="1">C26+1</f>
        <v>41</v>
      </c>
      <c r="E26" s="19">
        <f t="shared" si="0"/>
        <v>42</v>
      </c>
      <c r="F26" s="19">
        <f t="shared" si="0"/>
        <v>43</v>
      </c>
      <c r="G26" s="19">
        <f t="shared" si="0"/>
        <v>44</v>
      </c>
      <c r="H26" s="19">
        <f t="shared" si="0"/>
        <v>45</v>
      </c>
      <c r="I26" s="19">
        <f t="shared" si="0"/>
        <v>46</v>
      </c>
      <c r="J26" s="19">
        <f t="shared" si="0"/>
        <v>47</v>
      </c>
      <c r="K26" s="19">
        <f t="shared" si="0"/>
        <v>48</v>
      </c>
      <c r="L26" s="19">
        <f t="shared" si="0"/>
        <v>49</v>
      </c>
      <c r="M26" s="14"/>
      <c r="N26" s="14"/>
      <c r="O26" s="14"/>
      <c r="P26" s="14"/>
      <c r="Q26" s="14"/>
      <c r="R26" s="14"/>
      <c r="S26" s="14"/>
      <c r="T26" s="14"/>
      <c r="U26" s="1"/>
    </row>
    <row r="27" spans="1:21" x14ac:dyDescent="0.3">
      <c r="A27" s="17" t="s">
        <v>1</v>
      </c>
      <c r="B27" s="26">
        <v>2022</v>
      </c>
      <c r="C27" s="19">
        <v>2023</v>
      </c>
      <c r="D27" s="19">
        <f>C27+1</f>
        <v>2024</v>
      </c>
      <c r="E27" s="19">
        <f t="shared" ref="E27:L27" si="2">D27+1</f>
        <v>2025</v>
      </c>
      <c r="F27" s="19">
        <f t="shared" si="2"/>
        <v>2026</v>
      </c>
      <c r="G27" s="19">
        <f t="shared" si="2"/>
        <v>2027</v>
      </c>
      <c r="H27" s="19">
        <f t="shared" si="2"/>
        <v>2028</v>
      </c>
      <c r="I27" s="19">
        <f t="shared" si="2"/>
        <v>2029</v>
      </c>
      <c r="J27" s="19">
        <f t="shared" si="2"/>
        <v>2030</v>
      </c>
      <c r="K27" s="19">
        <f t="shared" si="2"/>
        <v>2031</v>
      </c>
      <c r="L27" s="19">
        <f t="shared" si="2"/>
        <v>2032</v>
      </c>
      <c r="M27" s="14"/>
      <c r="N27" s="14"/>
      <c r="O27" s="14"/>
      <c r="P27" s="14"/>
      <c r="Q27" s="14"/>
      <c r="R27" s="14"/>
      <c r="S27" s="14"/>
      <c r="T27" s="14"/>
      <c r="U27" s="1"/>
    </row>
    <row r="28" spans="1:21" x14ac:dyDescent="0.3">
      <c r="A28" s="17" t="s">
        <v>3</v>
      </c>
      <c r="B28" s="17"/>
      <c r="C28" s="13">
        <f>F22</f>
        <v>250</v>
      </c>
      <c r="D28" s="13">
        <f>C28</f>
        <v>250</v>
      </c>
      <c r="E28" s="13">
        <f t="shared" ref="E28:L28" si="3">D28</f>
        <v>250</v>
      </c>
      <c r="F28" s="13">
        <f t="shared" si="3"/>
        <v>250</v>
      </c>
      <c r="G28" s="13">
        <f t="shared" si="3"/>
        <v>250</v>
      </c>
      <c r="H28" s="13">
        <f t="shared" si="3"/>
        <v>250</v>
      </c>
      <c r="I28" s="13">
        <f t="shared" si="3"/>
        <v>250</v>
      </c>
      <c r="J28" s="13">
        <f t="shared" si="3"/>
        <v>250</v>
      </c>
      <c r="K28" s="13">
        <f t="shared" si="3"/>
        <v>250</v>
      </c>
      <c r="L28" s="13">
        <f t="shared" si="3"/>
        <v>250</v>
      </c>
      <c r="M28" s="14"/>
      <c r="N28" s="14"/>
      <c r="O28" s="14"/>
      <c r="P28" s="14"/>
      <c r="Q28" s="14"/>
      <c r="R28" s="14"/>
      <c r="S28" s="14"/>
      <c r="T28" s="14"/>
      <c r="U28" s="1"/>
    </row>
    <row r="29" spans="1:21" x14ac:dyDescent="0.3">
      <c r="A29" s="17" t="s">
        <v>14</v>
      </c>
      <c r="B29" s="17"/>
      <c r="C29" s="18">
        <f>F23</f>
        <v>5000</v>
      </c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14"/>
      <c r="O29" s="14"/>
      <c r="P29" s="14"/>
      <c r="Q29" s="14"/>
      <c r="R29" s="14"/>
      <c r="S29" s="14"/>
      <c r="T29" s="14"/>
      <c r="U29" s="1"/>
    </row>
    <row r="30" spans="1:21" x14ac:dyDescent="0.3">
      <c r="A30" s="17" t="s">
        <v>2</v>
      </c>
      <c r="B30" s="17"/>
      <c r="C30" s="18">
        <f>C28*12+C29</f>
        <v>8000</v>
      </c>
      <c r="D30" s="18">
        <f>12*D28+C30+D29</f>
        <v>11000</v>
      </c>
      <c r="E30" s="18">
        <f t="shared" ref="E30:L30" si="4">12*E28+D30+E29</f>
        <v>14000</v>
      </c>
      <c r="F30" s="18">
        <f t="shared" si="4"/>
        <v>17000</v>
      </c>
      <c r="G30" s="18">
        <f t="shared" si="4"/>
        <v>20000</v>
      </c>
      <c r="H30" s="18">
        <f t="shared" si="4"/>
        <v>23000</v>
      </c>
      <c r="I30" s="18">
        <f t="shared" si="4"/>
        <v>26000</v>
      </c>
      <c r="J30" s="18">
        <f t="shared" si="4"/>
        <v>29000</v>
      </c>
      <c r="K30" s="18">
        <f t="shared" si="4"/>
        <v>32000</v>
      </c>
      <c r="L30" s="18">
        <f t="shared" si="4"/>
        <v>35000</v>
      </c>
      <c r="M30" s="14"/>
      <c r="N30" s="14"/>
      <c r="O30" s="14"/>
      <c r="P30" s="14"/>
      <c r="Q30" s="14"/>
      <c r="R30" s="14"/>
      <c r="S30" s="14"/>
      <c r="T30" s="14"/>
      <c r="U30" s="1"/>
    </row>
    <row r="31" spans="1:21" x14ac:dyDescent="0.3">
      <c r="A31" s="17" t="s">
        <v>11</v>
      </c>
      <c r="B31" s="18"/>
      <c r="C31" s="18">
        <f>FV($F$21/12,12,-C28,-(C29))</f>
        <v>8459.5967266912885</v>
      </c>
      <c r="D31" s="18">
        <f t="shared" ref="D31:L31" si="5">FV($F$21/12,12,-D28,-(D29+C31))</f>
        <v>12169.28798048506</v>
      </c>
      <c r="E31" s="18">
        <f t="shared" si="5"/>
        <v>16147.153114967254</v>
      </c>
      <c r="F31" s="18">
        <f t="shared" si="5"/>
        <v>20412.578441656369</v>
      </c>
      <c r="G31" s="18">
        <f t="shared" si="5"/>
        <v>24986.351710098075</v>
      </c>
      <c r="H31" s="18">
        <f t="shared" si="5"/>
        <v>29890.763417933522</v>
      </c>
      <c r="I31" s="18">
        <f t="shared" si="5"/>
        <v>35149.71544468066</v>
      </c>
      <c r="J31" s="18">
        <f t="shared" si="5"/>
        <v>40788.837538660417</v>
      </c>
      <c r="K31" s="18">
        <f t="shared" si="5"/>
        <v>46835.612224772158</v>
      </c>
      <c r="L31" s="18">
        <f t="shared" si="5"/>
        <v>53319.508741862359</v>
      </c>
      <c r="M31" s="14"/>
      <c r="N31" s="14"/>
      <c r="O31" s="14"/>
      <c r="P31" s="14"/>
      <c r="Q31" s="14"/>
      <c r="R31" s="14"/>
      <c r="S31" s="14"/>
      <c r="T31" s="14"/>
      <c r="U31" s="1"/>
    </row>
    <row r="32" spans="1:21" x14ac:dyDescent="0.3">
      <c r="A32" s="51" t="s">
        <v>12</v>
      </c>
      <c r="B32" s="36" t="s">
        <v>44</v>
      </c>
      <c r="C32" s="13">
        <v>8000</v>
      </c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14"/>
      <c r="O32" s="14"/>
      <c r="P32" s="14"/>
      <c r="Q32" s="14"/>
      <c r="R32" s="14"/>
      <c r="S32" s="14"/>
      <c r="T32" s="14"/>
      <c r="U32" s="1"/>
    </row>
    <row r="33" spans="1:21" x14ac:dyDescent="0.3">
      <c r="A33" s="52"/>
      <c r="B33" s="19" t="s">
        <v>45</v>
      </c>
      <c r="C33" s="18">
        <f>C32</f>
        <v>8000</v>
      </c>
      <c r="D33" s="18">
        <f>D32+C33</f>
        <v>8000</v>
      </c>
      <c r="E33" s="18">
        <f t="shared" ref="E33:L33" si="6">E32+D33</f>
        <v>8000</v>
      </c>
      <c r="F33" s="18">
        <f t="shared" si="6"/>
        <v>8000</v>
      </c>
      <c r="G33" s="18">
        <f t="shared" si="6"/>
        <v>8000</v>
      </c>
      <c r="H33" s="18">
        <f t="shared" si="6"/>
        <v>8000</v>
      </c>
      <c r="I33" s="18">
        <f t="shared" si="6"/>
        <v>8000</v>
      </c>
      <c r="J33" s="18">
        <f t="shared" si="6"/>
        <v>8000</v>
      </c>
      <c r="K33" s="18">
        <f t="shared" si="6"/>
        <v>8000</v>
      </c>
      <c r="L33" s="18">
        <f t="shared" si="6"/>
        <v>8000</v>
      </c>
      <c r="M33" s="14"/>
      <c r="N33" s="14"/>
      <c r="O33" s="14"/>
      <c r="P33" s="14"/>
      <c r="Q33" s="14"/>
      <c r="R33" s="14"/>
      <c r="S33" s="14"/>
      <c r="T33" s="14"/>
      <c r="U33" s="1"/>
    </row>
    <row r="34" spans="1:21" hidden="1" x14ac:dyDescent="0.3">
      <c r="A34" s="3" t="s">
        <v>9</v>
      </c>
      <c r="B34" s="4">
        <f>B27</f>
        <v>2022</v>
      </c>
      <c r="C34" s="4">
        <f t="shared" ref="C34:L34" si="7">C27</f>
        <v>2023</v>
      </c>
      <c r="D34" s="4">
        <f t="shared" si="7"/>
        <v>2024</v>
      </c>
      <c r="E34" s="4">
        <f t="shared" si="7"/>
        <v>2025</v>
      </c>
      <c r="F34" s="4">
        <f t="shared" si="7"/>
        <v>2026</v>
      </c>
      <c r="G34" s="4">
        <f t="shared" si="7"/>
        <v>2027</v>
      </c>
      <c r="H34" s="4">
        <f t="shared" si="7"/>
        <v>2028</v>
      </c>
      <c r="I34" s="4">
        <f t="shared" si="7"/>
        <v>2029</v>
      </c>
      <c r="J34" s="4">
        <f t="shared" si="7"/>
        <v>2030</v>
      </c>
      <c r="K34" s="4">
        <f t="shared" si="7"/>
        <v>2031</v>
      </c>
      <c r="L34" s="5">
        <f t="shared" si="7"/>
        <v>2032</v>
      </c>
      <c r="M34" s="14"/>
      <c r="N34" s="14"/>
      <c r="O34" s="14"/>
      <c r="P34" s="14"/>
      <c r="Q34" s="14"/>
      <c r="R34" s="14"/>
      <c r="S34" s="14"/>
      <c r="T34" s="14"/>
      <c r="U34" s="1"/>
    </row>
    <row r="35" spans="1:21" hidden="1" x14ac:dyDescent="0.3">
      <c r="A35" s="6" t="s">
        <v>10</v>
      </c>
      <c r="B35" s="8">
        <f>B31</f>
        <v>0</v>
      </c>
      <c r="C35" s="2">
        <f t="shared" ref="C35:L35" si="8">C31</f>
        <v>8459.5967266912885</v>
      </c>
      <c r="D35" s="2">
        <f t="shared" si="8"/>
        <v>12169.28798048506</v>
      </c>
      <c r="E35" s="2">
        <f t="shared" si="8"/>
        <v>16147.153114967254</v>
      </c>
      <c r="F35" s="2">
        <f t="shared" si="8"/>
        <v>20412.578441656369</v>
      </c>
      <c r="G35" s="2">
        <f t="shared" si="8"/>
        <v>24986.351710098075</v>
      </c>
      <c r="H35" s="2">
        <f t="shared" si="8"/>
        <v>29890.763417933522</v>
      </c>
      <c r="I35" s="2">
        <f t="shared" si="8"/>
        <v>35149.71544468066</v>
      </c>
      <c r="J35" s="2">
        <f t="shared" si="8"/>
        <v>40788.837538660417</v>
      </c>
      <c r="K35" s="2">
        <f t="shared" si="8"/>
        <v>46835.612224772158</v>
      </c>
      <c r="L35" s="2">
        <f t="shared" si="8"/>
        <v>53319.508741862359</v>
      </c>
      <c r="M35" s="14"/>
      <c r="N35" s="14"/>
      <c r="O35" s="14"/>
      <c r="P35" s="14"/>
      <c r="Q35" s="14"/>
      <c r="R35" s="14"/>
      <c r="S35" s="14"/>
      <c r="T35" s="14"/>
      <c r="U35" s="1"/>
    </row>
    <row r="36" spans="1:21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"/>
    </row>
    <row r="37" spans="1:21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"/>
    </row>
    <row r="38" spans="1:21" x14ac:dyDescent="0.3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"/>
    </row>
    <row r="39" spans="1:21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"/>
    </row>
    <row r="40" spans="1:21" x14ac:dyDescent="0.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"/>
    </row>
    <row r="41" spans="1:21" x14ac:dyDescent="0.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"/>
    </row>
    <row r="42" spans="1:21" x14ac:dyDescent="0.3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"/>
    </row>
  </sheetData>
  <mergeCells count="7">
    <mergeCell ref="A21:B23"/>
    <mergeCell ref="A2:L2"/>
    <mergeCell ref="A20:L20"/>
    <mergeCell ref="A32:A33"/>
    <mergeCell ref="J16:J17"/>
    <mergeCell ref="K16:K17"/>
    <mergeCell ref="L16:L17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56805-56F7-46EC-828A-86A29060E7AC}">
  <dimension ref="A1:AM101"/>
  <sheetViews>
    <sheetView workbookViewId="0">
      <selection activeCell="C29" sqref="C29"/>
    </sheetView>
  </sheetViews>
  <sheetFormatPr baseColWidth="10" defaultRowHeight="14.4" x14ac:dyDescent="0.3"/>
  <cols>
    <col min="1" max="1" width="21.21875" bestFit="1" customWidth="1"/>
    <col min="2" max="2" width="14.88671875" bestFit="1" customWidth="1"/>
    <col min="3" max="4" width="11.44140625" bestFit="1" customWidth="1"/>
    <col min="5" max="5" width="12.44140625" customWidth="1"/>
    <col min="6" max="6" width="11.44140625" bestFit="1" customWidth="1"/>
    <col min="7" max="10" width="13" bestFit="1" customWidth="1"/>
    <col min="11" max="12" width="14" bestFit="1" customWidth="1"/>
    <col min="13" max="22" width="14" customWidth="1"/>
  </cols>
  <sheetData>
    <row r="1" spans="1:39" ht="15" thickBot="1" x14ac:dyDescent="0.3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4" thickBot="1" x14ac:dyDescent="0.5">
      <c r="A2" s="40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4.4" customHeight="1" x14ac:dyDescent="0.45">
      <c r="A3" s="15"/>
      <c r="B3" s="14"/>
      <c r="C3" s="14"/>
      <c r="D3" s="14"/>
      <c r="E3" s="14"/>
      <c r="F3" s="14"/>
      <c r="G3" s="1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4.4" customHeight="1" x14ac:dyDescent="0.45">
      <c r="A4" s="15"/>
      <c r="B4" s="14"/>
      <c r="C4" s="14"/>
      <c r="D4" s="14"/>
      <c r="E4" s="14"/>
      <c r="F4" s="14"/>
      <c r="G4" s="16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4.4" customHeight="1" x14ac:dyDescent="0.45">
      <c r="A5" s="15"/>
      <c r="B5" s="14"/>
      <c r="C5" s="14"/>
      <c r="D5" s="14"/>
      <c r="E5" s="14"/>
      <c r="F5" s="14"/>
      <c r="G5" s="16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4.4" customHeight="1" x14ac:dyDescent="0.45">
      <c r="A6" s="15"/>
      <c r="B6" s="14"/>
      <c r="C6" s="14"/>
      <c r="D6" s="14"/>
      <c r="E6" s="14"/>
      <c r="F6" s="14"/>
      <c r="G6" s="16"/>
      <c r="H6" s="14"/>
      <c r="I6" s="14"/>
      <c r="J6" s="29"/>
      <c r="K6" s="30" t="s">
        <v>36</v>
      </c>
      <c r="L6" s="30" t="s">
        <v>10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4.4" customHeight="1" x14ac:dyDescent="0.45">
      <c r="A7" s="15"/>
      <c r="B7" s="14"/>
      <c r="C7" s="14"/>
      <c r="D7" s="14"/>
      <c r="E7" s="14"/>
      <c r="F7" s="14"/>
      <c r="G7" s="16"/>
      <c r="H7" s="14"/>
      <c r="I7" s="14"/>
      <c r="J7" s="29" t="s">
        <v>37</v>
      </c>
      <c r="K7" s="31">
        <f>L31</f>
        <v>53319.508741862359</v>
      </c>
      <c r="L7" s="31">
        <f>INDEX(B33:V33,,N7)</f>
        <v>0</v>
      </c>
      <c r="M7" s="14"/>
      <c r="N7" s="35">
        <f>MATCH(L8-1,A26:V26,0)</f>
        <v>12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4.4" customHeight="1" x14ac:dyDescent="0.45">
      <c r="A8" s="15"/>
      <c r="B8" s="14"/>
      <c r="C8" s="14"/>
      <c r="D8" s="14"/>
      <c r="E8" s="14"/>
      <c r="F8" s="14"/>
      <c r="G8" s="16"/>
      <c r="H8" s="14"/>
      <c r="I8" s="14"/>
      <c r="J8" s="29" t="s">
        <v>20</v>
      </c>
      <c r="K8" s="29">
        <f>V26</f>
        <v>59</v>
      </c>
      <c r="L8" s="34">
        <v>50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4.4" customHeight="1" x14ac:dyDescent="0.45">
      <c r="A9" s="15"/>
      <c r="B9" s="14"/>
      <c r="C9" s="14"/>
      <c r="D9" s="14"/>
      <c r="E9" s="14"/>
      <c r="F9" s="14"/>
      <c r="G9" s="16"/>
      <c r="H9" s="14"/>
      <c r="I9" s="14"/>
      <c r="J9" s="32" t="s">
        <v>41</v>
      </c>
      <c r="K9" s="29">
        <v>30</v>
      </c>
      <c r="L9" s="34">
        <v>40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4.4" customHeight="1" x14ac:dyDescent="0.45">
      <c r="A10" s="15"/>
      <c r="B10" s="14"/>
      <c r="C10" s="14"/>
      <c r="D10" s="14"/>
      <c r="E10" s="14"/>
      <c r="F10" s="14"/>
      <c r="G10" s="16"/>
      <c r="H10" s="14"/>
      <c r="I10" s="14"/>
      <c r="J10" s="29" t="s">
        <v>38</v>
      </c>
      <c r="K10" s="29">
        <f>K8+K9</f>
        <v>89</v>
      </c>
      <c r="L10" s="29">
        <f>L8+L9</f>
        <v>90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4.4" customHeight="1" x14ac:dyDescent="0.45">
      <c r="A11" s="15"/>
      <c r="B11" s="14"/>
      <c r="C11" s="14"/>
      <c r="D11" s="14"/>
      <c r="E11" s="14"/>
      <c r="F11" s="14"/>
      <c r="G11" s="16"/>
      <c r="H11" s="14"/>
      <c r="I11" s="14"/>
      <c r="J11" s="29" t="s">
        <v>39</v>
      </c>
      <c r="K11" s="33">
        <f>PMT(4%/12,K9*12,-K7,0)</f>
        <v>254.55549020069367</v>
      </c>
      <c r="L11" s="33">
        <f>PMT(4%/12,L9*12,-L7,0)</f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4.4" customHeight="1" x14ac:dyDescent="0.45">
      <c r="A12" s="15"/>
      <c r="B12" s="14"/>
      <c r="C12" s="14"/>
      <c r="D12" s="14"/>
      <c r="E12" s="14"/>
      <c r="F12" s="14"/>
      <c r="G12" s="16"/>
      <c r="H12" s="14"/>
      <c r="I12" s="14"/>
      <c r="J12" s="38" t="s">
        <v>46</v>
      </c>
      <c r="K12" s="37">
        <v>0.02</v>
      </c>
      <c r="L12" s="37">
        <v>0.02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4.4" customHeight="1" x14ac:dyDescent="0.45">
      <c r="A13" s="15"/>
      <c r="B13" s="14"/>
      <c r="C13" s="14"/>
      <c r="D13" s="14"/>
      <c r="E13" s="14"/>
      <c r="F13" s="14"/>
      <c r="G13" s="16"/>
      <c r="H13" s="14"/>
      <c r="I13" s="14"/>
      <c r="J13" s="38" t="s">
        <v>47</v>
      </c>
      <c r="K13" s="33">
        <f>-PV(K12,K9,0,K11)</f>
        <v>140.53267576981423</v>
      </c>
      <c r="L13" s="33">
        <f>-PV(L12,L9,0,L11)</f>
        <v>0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4.4" customHeight="1" x14ac:dyDescent="0.45">
      <c r="A14" s="15"/>
      <c r="B14" s="14"/>
      <c r="C14" s="14"/>
      <c r="D14" s="14"/>
      <c r="E14" s="14"/>
      <c r="F14" s="14"/>
      <c r="G14" s="16"/>
      <c r="H14" s="14"/>
      <c r="I14" s="14"/>
      <c r="J14" s="29" t="s">
        <v>40</v>
      </c>
      <c r="K14" s="31">
        <v>0</v>
      </c>
      <c r="L14" s="31">
        <v>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4.4" customHeight="1" x14ac:dyDescent="0.45">
      <c r="A15" s="15"/>
      <c r="B15" s="14"/>
      <c r="C15" s="14"/>
      <c r="D15" s="14"/>
      <c r="E15" s="14"/>
      <c r="F15" s="14"/>
      <c r="G15" s="16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4.4" customHeight="1" x14ac:dyDescent="0.45">
      <c r="A16" s="15"/>
      <c r="B16" s="14"/>
      <c r="C16" s="14"/>
      <c r="D16" s="14"/>
      <c r="E16" s="14"/>
      <c r="F16" s="14"/>
      <c r="G16" s="16"/>
      <c r="H16" s="14"/>
      <c r="I16" s="14"/>
      <c r="J16" s="56" t="s">
        <v>42</v>
      </c>
      <c r="K16" s="58">
        <v>500000</v>
      </c>
      <c r="L16" s="58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4.4" customHeight="1" x14ac:dyDescent="0.45">
      <c r="A17" s="15"/>
      <c r="B17" s="14"/>
      <c r="C17" s="14"/>
      <c r="D17" s="14"/>
      <c r="E17" s="14"/>
      <c r="F17" s="14"/>
      <c r="G17" s="16"/>
      <c r="H17" s="14"/>
      <c r="I17" s="14"/>
      <c r="J17" s="57"/>
      <c r="K17" s="59"/>
      <c r="L17" s="59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4.4" customHeight="1" x14ac:dyDescent="0.45">
      <c r="A18" s="15"/>
      <c r="B18" s="14"/>
      <c r="C18" s="14"/>
      <c r="D18" s="14"/>
      <c r="E18" s="14"/>
      <c r="F18" s="14"/>
      <c r="G18" s="16"/>
      <c r="H18" s="14"/>
      <c r="I18" s="14"/>
      <c r="J18" s="39" t="s">
        <v>48</v>
      </c>
      <c r="K18" s="33">
        <f>PMT(4%/12,K9*12,-K7,K16)</f>
        <v>-465.85432045993707</v>
      </c>
      <c r="L18" s="33">
        <f>PMT(4%/12,L9*12,-L7,L16)</f>
        <v>0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4.4" customHeight="1" x14ac:dyDescent="0.45">
      <c r="A19" s="15"/>
      <c r="B19" s="14"/>
      <c r="C19" s="14"/>
      <c r="D19" s="14"/>
      <c r="E19" s="14"/>
      <c r="F19" s="14"/>
      <c r="G19" s="16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8" x14ac:dyDescent="0.35">
      <c r="A20" s="49" t="s">
        <v>15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14"/>
      <c r="X20" s="14"/>
      <c r="Y20" s="14"/>
      <c r="Z20" s="14"/>
      <c r="AA20" s="14"/>
      <c r="AB20" s="14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x14ac:dyDescent="0.3">
      <c r="A21" s="43" t="s">
        <v>6</v>
      </c>
      <c r="B21" s="44"/>
      <c r="C21" s="9" t="s">
        <v>5</v>
      </c>
      <c r="D21" s="10"/>
      <c r="E21" s="11"/>
      <c r="F21" s="12">
        <v>7.0000000000000007E-2</v>
      </c>
      <c r="G21" s="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4"/>
      <c r="X21" s="14"/>
      <c r="Y21" s="14"/>
      <c r="Z21" s="14"/>
      <c r="AA21" s="14"/>
      <c r="AB21" s="14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x14ac:dyDescent="0.3">
      <c r="A22" s="45"/>
      <c r="B22" s="46"/>
      <c r="C22" s="9" t="s">
        <v>19</v>
      </c>
      <c r="D22" s="10"/>
      <c r="E22" s="11"/>
      <c r="F22" s="13">
        <v>250</v>
      </c>
      <c r="G22" s="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4"/>
      <c r="X22" s="14"/>
      <c r="Y22" s="14"/>
      <c r="Z22" s="14"/>
      <c r="AA22" s="14"/>
      <c r="AB22" s="14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x14ac:dyDescent="0.3">
      <c r="A23" s="47"/>
      <c r="B23" s="48"/>
      <c r="C23" s="9" t="s">
        <v>0</v>
      </c>
      <c r="D23" s="10"/>
      <c r="E23" s="11"/>
      <c r="F23" s="13">
        <v>5000</v>
      </c>
      <c r="G23" s="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4"/>
      <c r="X23" s="14"/>
      <c r="Y23" s="14"/>
      <c r="Z23" s="14"/>
      <c r="AA23" s="14"/>
      <c r="AB23" s="14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3">
      <c r="A24" s="6"/>
      <c r="B24" s="6"/>
      <c r="C24" s="6"/>
      <c r="D24" s="6"/>
      <c r="E24" s="6"/>
      <c r="F24" s="8"/>
      <c r="G24" s="7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4"/>
      <c r="X24" s="14"/>
      <c r="Y24" s="14"/>
      <c r="Z24" s="14"/>
      <c r="AA24" s="14"/>
      <c r="AB24" s="14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3">
      <c r="A25" s="17" t="s">
        <v>4</v>
      </c>
      <c r="B25" s="19" t="s">
        <v>13</v>
      </c>
      <c r="C25" s="19">
        <v>1</v>
      </c>
      <c r="D25" s="19">
        <f>C25+1</f>
        <v>2</v>
      </c>
      <c r="E25" s="19">
        <f t="shared" ref="E25:V25" si="0">D25+1</f>
        <v>3</v>
      </c>
      <c r="F25" s="19">
        <f t="shared" si="0"/>
        <v>4</v>
      </c>
      <c r="G25" s="19">
        <f t="shared" si="0"/>
        <v>5</v>
      </c>
      <c r="H25" s="19">
        <f t="shared" si="0"/>
        <v>6</v>
      </c>
      <c r="I25" s="19">
        <f t="shared" si="0"/>
        <v>7</v>
      </c>
      <c r="J25" s="19">
        <f t="shared" si="0"/>
        <v>8</v>
      </c>
      <c r="K25" s="19">
        <f t="shared" si="0"/>
        <v>9</v>
      </c>
      <c r="L25" s="19">
        <f t="shared" si="0"/>
        <v>10</v>
      </c>
      <c r="M25" s="19">
        <f t="shared" si="0"/>
        <v>11</v>
      </c>
      <c r="N25" s="19">
        <f t="shared" si="0"/>
        <v>12</v>
      </c>
      <c r="O25" s="19">
        <f t="shared" si="0"/>
        <v>13</v>
      </c>
      <c r="P25" s="19">
        <f t="shared" si="0"/>
        <v>14</v>
      </c>
      <c r="Q25" s="19">
        <f t="shared" si="0"/>
        <v>15</v>
      </c>
      <c r="R25" s="19">
        <f t="shared" si="0"/>
        <v>16</v>
      </c>
      <c r="S25" s="19">
        <f t="shared" si="0"/>
        <v>17</v>
      </c>
      <c r="T25" s="19">
        <f t="shared" si="0"/>
        <v>18</v>
      </c>
      <c r="U25" s="19">
        <f t="shared" si="0"/>
        <v>19</v>
      </c>
      <c r="V25" s="19">
        <f t="shared" si="0"/>
        <v>20</v>
      </c>
      <c r="W25" s="14"/>
      <c r="X25" s="14"/>
      <c r="Y25" s="14"/>
      <c r="Z25" s="14"/>
      <c r="AA25" s="14"/>
      <c r="AB25" s="14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3">
      <c r="A26" s="17" t="s">
        <v>20</v>
      </c>
      <c r="B26" s="26">
        <f>'Plan 10 Jahre'!B26</f>
        <v>39</v>
      </c>
      <c r="C26" s="19">
        <f>B26+1</f>
        <v>40</v>
      </c>
      <c r="D26" s="19">
        <f t="shared" ref="D26:V26" si="1">C26+1</f>
        <v>41</v>
      </c>
      <c r="E26" s="19">
        <f t="shared" si="1"/>
        <v>42</v>
      </c>
      <c r="F26" s="19">
        <f t="shared" si="1"/>
        <v>43</v>
      </c>
      <c r="G26" s="19">
        <f t="shared" si="1"/>
        <v>44</v>
      </c>
      <c r="H26" s="19">
        <f t="shared" si="1"/>
        <v>45</v>
      </c>
      <c r="I26" s="19">
        <f t="shared" si="1"/>
        <v>46</v>
      </c>
      <c r="J26" s="19">
        <f t="shared" si="1"/>
        <v>47</v>
      </c>
      <c r="K26" s="19">
        <f t="shared" si="1"/>
        <v>48</v>
      </c>
      <c r="L26" s="19">
        <f t="shared" si="1"/>
        <v>49</v>
      </c>
      <c r="M26" s="19">
        <f t="shared" si="1"/>
        <v>50</v>
      </c>
      <c r="N26" s="19">
        <f t="shared" si="1"/>
        <v>51</v>
      </c>
      <c r="O26" s="19">
        <f t="shared" si="1"/>
        <v>52</v>
      </c>
      <c r="P26" s="19">
        <f t="shared" si="1"/>
        <v>53</v>
      </c>
      <c r="Q26" s="19">
        <f t="shared" si="1"/>
        <v>54</v>
      </c>
      <c r="R26" s="19">
        <f t="shared" si="1"/>
        <v>55</v>
      </c>
      <c r="S26" s="19">
        <f t="shared" si="1"/>
        <v>56</v>
      </c>
      <c r="T26" s="19">
        <f t="shared" si="1"/>
        <v>57</v>
      </c>
      <c r="U26" s="19">
        <f t="shared" si="1"/>
        <v>58</v>
      </c>
      <c r="V26" s="19">
        <f t="shared" si="1"/>
        <v>59</v>
      </c>
      <c r="W26" s="14"/>
      <c r="X26" s="14"/>
      <c r="Y26" s="14"/>
      <c r="Z26" s="14"/>
      <c r="AA26" s="14"/>
      <c r="AB26" s="14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3">
      <c r="A27" s="17" t="s">
        <v>1</v>
      </c>
      <c r="B27" s="26">
        <f>'Plan 10 Jahre'!B27</f>
        <v>2022</v>
      </c>
      <c r="C27" s="19">
        <f>B27+1</f>
        <v>2023</v>
      </c>
      <c r="D27" s="19">
        <f t="shared" ref="D27:V27" si="2">C27+1</f>
        <v>2024</v>
      </c>
      <c r="E27" s="19">
        <f t="shared" si="2"/>
        <v>2025</v>
      </c>
      <c r="F27" s="19">
        <f t="shared" si="2"/>
        <v>2026</v>
      </c>
      <c r="G27" s="19">
        <f t="shared" si="2"/>
        <v>2027</v>
      </c>
      <c r="H27" s="19">
        <f t="shared" si="2"/>
        <v>2028</v>
      </c>
      <c r="I27" s="19">
        <f t="shared" si="2"/>
        <v>2029</v>
      </c>
      <c r="J27" s="19">
        <f t="shared" si="2"/>
        <v>2030</v>
      </c>
      <c r="K27" s="19">
        <f t="shared" si="2"/>
        <v>2031</v>
      </c>
      <c r="L27" s="19">
        <f t="shared" si="2"/>
        <v>2032</v>
      </c>
      <c r="M27" s="19">
        <f t="shared" si="2"/>
        <v>2033</v>
      </c>
      <c r="N27" s="19">
        <f t="shared" si="2"/>
        <v>2034</v>
      </c>
      <c r="O27" s="19">
        <f t="shared" si="2"/>
        <v>2035</v>
      </c>
      <c r="P27" s="19">
        <f t="shared" si="2"/>
        <v>2036</v>
      </c>
      <c r="Q27" s="19">
        <f t="shared" si="2"/>
        <v>2037</v>
      </c>
      <c r="R27" s="19">
        <f t="shared" si="2"/>
        <v>2038</v>
      </c>
      <c r="S27" s="19">
        <f t="shared" si="2"/>
        <v>2039</v>
      </c>
      <c r="T27" s="19">
        <f t="shared" si="2"/>
        <v>2040</v>
      </c>
      <c r="U27" s="19">
        <f t="shared" si="2"/>
        <v>2041</v>
      </c>
      <c r="V27" s="19">
        <f t="shared" si="2"/>
        <v>2042</v>
      </c>
      <c r="W27" s="14"/>
      <c r="X27" s="14"/>
      <c r="Y27" s="14"/>
      <c r="Z27" s="14"/>
      <c r="AA27" s="14"/>
      <c r="AB27" s="14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3">
      <c r="A28" s="17" t="s">
        <v>3</v>
      </c>
      <c r="B28" s="17"/>
      <c r="C28" s="13">
        <f>F22</f>
        <v>250</v>
      </c>
      <c r="D28" s="13">
        <f>C28</f>
        <v>250</v>
      </c>
      <c r="E28" s="13">
        <f t="shared" ref="E28:L28" si="3">D28</f>
        <v>250</v>
      </c>
      <c r="F28" s="13">
        <f t="shared" si="3"/>
        <v>250</v>
      </c>
      <c r="G28" s="13">
        <f t="shared" si="3"/>
        <v>250</v>
      </c>
      <c r="H28" s="13">
        <f t="shared" si="3"/>
        <v>250</v>
      </c>
      <c r="I28" s="13">
        <f t="shared" si="3"/>
        <v>250</v>
      </c>
      <c r="J28" s="13">
        <f t="shared" si="3"/>
        <v>250</v>
      </c>
      <c r="K28" s="13">
        <f t="shared" si="3"/>
        <v>250</v>
      </c>
      <c r="L28" s="13">
        <f t="shared" si="3"/>
        <v>250</v>
      </c>
      <c r="M28" s="13">
        <f t="shared" ref="M28" si="4">L28</f>
        <v>250</v>
      </c>
      <c r="N28" s="13">
        <f t="shared" ref="N28" si="5">M28</f>
        <v>250</v>
      </c>
      <c r="O28" s="13">
        <f t="shared" ref="O28" si="6">N28</f>
        <v>250</v>
      </c>
      <c r="P28" s="13">
        <f t="shared" ref="P28" si="7">O28</f>
        <v>250</v>
      </c>
      <c r="Q28" s="13">
        <f t="shared" ref="Q28" si="8">P28</f>
        <v>250</v>
      </c>
      <c r="R28" s="13">
        <f t="shared" ref="R28" si="9">Q28</f>
        <v>250</v>
      </c>
      <c r="S28" s="13">
        <f t="shared" ref="S28" si="10">R28</f>
        <v>250</v>
      </c>
      <c r="T28" s="13">
        <f t="shared" ref="T28" si="11">S28</f>
        <v>250</v>
      </c>
      <c r="U28" s="13">
        <f t="shared" ref="U28" si="12">T28</f>
        <v>250</v>
      </c>
      <c r="V28" s="13">
        <f t="shared" ref="V28" si="13">U28</f>
        <v>250</v>
      </c>
      <c r="W28" s="14"/>
      <c r="X28" s="14"/>
      <c r="Y28" s="14"/>
      <c r="Z28" s="14"/>
      <c r="AA28" s="14"/>
      <c r="AB28" s="14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3">
      <c r="A29" s="17" t="s">
        <v>14</v>
      </c>
      <c r="B29" s="17"/>
      <c r="C29" s="18">
        <f>F23</f>
        <v>5000</v>
      </c>
      <c r="D29" s="13">
        <f>'Plan 10 Jahre'!D29</f>
        <v>0</v>
      </c>
      <c r="E29" s="13">
        <f>'Plan 10 Jahre'!E29</f>
        <v>0</v>
      </c>
      <c r="F29" s="13">
        <f>'Plan 10 Jahre'!F29</f>
        <v>0</v>
      </c>
      <c r="G29" s="13">
        <f>'Plan 10 Jahre'!G29</f>
        <v>0</v>
      </c>
      <c r="H29" s="13">
        <f>'Plan 10 Jahre'!H29</f>
        <v>0</v>
      </c>
      <c r="I29" s="13">
        <f>'Plan 10 Jahre'!I29</f>
        <v>0</v>
      </c>
      <c r="J29" s="13">
        <f>'Plan 10 Jahre'!J29</f>
        <v>0</v>
      </c>
      <c r="K29" s="13">
        <f>'Plan 10 Jahre'!K29</f>
        <v>0</v>
      </c>
      <c r="L29" s="13">
        <f>'Plan 10 Jahre'!L29</f>
        <v>0</v>
      </c>
      <c r="M29" s="13">
        <f>'Plan 10 Jahre'!M29</f>
        <v>0</v>
      </c>
      <c r="N29" s="13">
        <f>'Plan 10 Jahre'!N29</f>
        <v>0</v>
      </c>
      <c r="O29" s="13">
        <f>'Plan 10 Jahre'!O29</f>
        <v>0</v>
      </c>
      <c r="P29" s="13">
        <f>'Plan 10 Jahre'!P29</f>
        <v>0</v>
      </c>
      <c r="Q29" s="13">
        <f>'Plan 10 Jahre'!Q29</f>
        <v>0</v>
      </c>
      <c r="R29" s="13">
        <f>'Plan 10 Jahre'!R29</f>
        <v>0</v>
      </c>
      <c r="S29" s="13">
        <f>'Plan 10 Jahre'!S29</f>
        <v>0</v>
      </c>
      <c r="T29" s="13">
        <f>'Plan 10 Jahre'!T29</f>
        <v>0</v>
      </c>
      <c r="U29" s="13">
        <f>'Plan 10 Jahre'!U29</f>
        <v>0</v>
      </c>
      <c r="V29" s="13">
        <f>'Plan 10 Jahre'!V29</f>
        <v>0</v>
      </c>
      <c r="W29" s="14"/>
      <c r="X29" s="14"/>
      <c r="Y29" s="14"/>
      <c r="Z29" s="14"/>
      <c r="AA29" s="14"/>
      <c r="AB29" s="14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3">
      <c r="A30" s="17" t="s">
        <v>2</v>
      </c>
      <c r="B30" s="17"/>
      <c r="C30" s="18">
        <f>C28*12+C29</f>
        <v>8000</v>
      </c>
      <c r="D30" s="18">
        <f>12*D28+C30+D29</f>
        <v>11000</v>
      </c>
      <c r="E30" s="18">
        <f t="shared" ref="E30:L30" si="14">12*E28+D30+E29</f>
        <v>14000</v>
      </c>
      <c r="F30" s="18">
        <f t="shared" si="14"/>
        <v>17000</v>
      </c>
      <c r="G30" s="18">
        <f t="shared" si="14"/>
        <v>20000</v>
      </c>
      <c r="H30" s="18">
        <f t="shared" si="14"/>
        <v>23000</v>
      </c>
      <c r="I30" s="18">
        <f t="shared" si="14"/>
        <v>26000</v>
      </c>
      <c r="J30" s="18">
        <f t="shared" si="14"/>
        <v>29000</v>
      </c>
      <c r="K30" s="18">
        <f t="shared" si="14"/>
        <v>32000</v>
      </c>
      <c r="L30" s="18">
        <f t="shared" si="14"/>
        <v>35000</v>
      </c>
      <c r="M30" s="18">
        <f t="shared" ref="M30" si="15">12*M28+L30+M29</f>
        <v>38000</v>
      </c>
      <c r="N30" s="18">
        <f t="shared" ref="N30" si="16">12*N28+M30+N29</f>
        <v>41000</v>
      </c>
      <c r="O30" s="18">
        <f t="shared" ref="O30" si="17">12*O28+N30+O29</f>
        <v>44000</v>
      </c>
      <c r="P30" s="18">
        <f t="shared" ref="P30" si="18">12*P28+O30+P29</f>
        <v>47000</v>
      </c>
      <c r="Q30" s="18">
        <f t="shared" ref="Q30" si="19">12*Q28+P30+Q29</f>
        <v>50000</v>
      </c>
      <c r="R30" s="18">
        <f t="shared" ref="R30" si="20">12*R28+Q30+R29</f>
        <v>53000</v>
      </c>
      <c r="S30" s="18">
        <f t="shared" ref="S30" si="21">12*S28+R30+S29</f>
        <v>56000</v>
      </c>
      <c r="T30" s="18">
        <f t="shared" ref="T30" si="22">12*T28+S30+T29</f>
        <v>59000</v>
      </c>
      <c r="U30" s="18">
        <f t="shared" ref="U30" si="23">12*U28+T30+U29</f>
        <v>62000</v>
      </c>
      <c r="V30" s="18">
        <f t="shared" ref="V30" si="24">12*V28+U30+V29</f>
        <v>65000</v>
      </c>
      <c r="W30" s="14"/>
      <c r="X30" s="14"/>
      <c r="Y30" s="14"/>
      <c r="Z30" s="14"/>
      <c r="AA30" s="14"/>
      <c r="AB30" s="14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3">
      <c r="A31" s="17" t="s">
        <v>11</v>
      </c>
      <c r="B31" s="18"/>
      <c r="C31" s="18">
        <f>FV($F$21/12,12,-C28,-(C29))</f>
        <v>8459.5967266912885</v>
      </c>
      <c r="D31" s="18">
        <f t="shared" ref="D31:L31" si="25">FV($F$21/12,12,-D28,-(D29+C31))</f>
        <v>12169.28798048506</v>
      </c>
      <c r="E31" s="18">
        <f t="shared" si="25"/>
        <v>16147.153114967254</v>
      </c>
      <c r="F31" s="18">
        <f t="shared" si="25"/>
        <v>20412.578441656369</v>
      </c>
      <c r="G31" s="18">
        <f t="shared" si="25"/>
        <v>24986.351710098075</v>
      </c>
      <c r="H31" s="18">
        <f t="shared" si="25"/>
        <v>29890.763417933522</v>
      </c>
      <c r="I31" s="18">
        <f t="shared" si="25"/>
        <v>35149.71544468066</v>
      </c>
      <c r="J31" s="18">
        <f t="shared" si="25"/>
        <v>40788.837538660417</v>
      </c>
      <c r="K31" s="18">
        <f t="shared" si="25"/>
        <v>46835.612224772158</v>
      </c>
      <c r="L31" s="18">
        <f t="shared" si="25"/>
        <v>53319.508741862359</v>
      </c>
      <c r="M31" s="18">
        <f t="shared" ref="M31:T31" si="26">FV($F$21/12,12,-M28,-(M29+L31))</f>
        <v>60272.126662436473</v>
      </c>
      <c r="N31" s="18">
        <f t="shared" si="26"/>
        <v>67727.349894651401</v>
      </c>
      <c r="O31" s="18">
        <f t="shared" si="26"/>
        <v>75721.511817124439</v>
      </c>
      <c r="P31" s="18">
        <f t="shared" si="26"/>
        <v>84293.572351350886</v>
      </c>
      <c r="Q31" s="18">
        <f t="shared" si="26"/>
        <v>93485.307834701118</v>
      </c>
      <c r="R31" s="18">
        <f t="shared" si="26"/>
        <v>103341.51461935187</v>
      </c>
      <c r="S31" s="18">
        <f t="shared" si="26"/>
        <v>113910.22738940081</v>
      </c>
      <c r="T31" s="18">
        <f t="shared" si="26"/>
        <v>125242.95326014291</v>
      </c>
      <c r="U31" s="18">
        <f t="shared" ref="U31:V31" si="27">FV($F$21/12,12,-U28,-(U29+T31))</f>
        <v>137394.92280040254</v>
      </c>
      <c r="V31" s="18">
        <f t="shared" si="27"/>
        <v>150425.35920129003</v>
      </c>
      <c r="W31" s="14"/>
      <c r="X31" s="14"/>
      <c r="Y31" s="14"/>
      <c r="Z31" s="14"/>
      <c r="AA31" s="14"/>
      <c r="AB31" s="14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3">
      <c r="A32" s="51" t="s">
        <v>12</v>
      </c>
      <c r="B32" s="36" t="s">
        <v>44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4"/>
      <c r="X32" s="14"/>
      <c r="Y32" s="14"/>
      <c r="Z32" s="14"/>
      <c r="AA32" s="14"/>
      <c r="AB32" s="14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3">
      <c r="A33" s="52"/>
      <c r="B33" s="19" t="s">
        <v>45</v>
      </c>
      <c r="C33" s="18">
        <f>C32</f>
        <v>0</v>
      </c>
      <c r="D33" s="18">
        <f>D32+C33</f>
        <v>0</v>
      </c>
      <c r="E33" s="18">
        <f t="shared" ref="E33:V33" si="28">E32+D33</f>
        <v>0</v>
      </c>
      <c r="F33" s="18">
        <f t="shared" si="28"/>
        <v>0</v>
      </c>
      <c r="G33" s="18">
        <f t="shared" si="28"/>
        <v>0</v>
      </c>
      <c r="H33" s="18">
        <f t="shared" si="28"/>
        <v>0</v>
      </c>
      <c r="I33" s="18">
        <f t="shared" si="28"/>
        <v>0</v>
      </c>
      <c r="J33" s="18">
        <f t="shared" si="28"/>
        <v>0</v>
      </c>
      <c r="K33" s="18">
        <f t="shared" si="28"/>
        <v>0</v>
      </c>
      <c r="L33" s="18">
        <f t="shared" si="28"/>
        <v>0</v>
      </c>
      <c r="M33" s="18">
        <f t="shared" si="28"/>
        <v>0</v>
      </c>
      <c r="N33" s="18">
        <f t="shared" si="28"/>
        <v>0</v>
      </c>
      <c r="O33" s="18">
        <f t="shared" si="28"/>
        <v>0</v>
      </c>
      <c r="P33" s="18">
        <f t="shared" si="28"/>
        <v>0</v>
      </c>
      <c r="Q33" s="18">
        <f t="shared" si="28"/>
        <v>0</v>
      </c>
      <c r="R33" s="18">
        <f t="shared" si="28"/>
        <v>0</v>
      </c>
      <c r="S33" s="18">
        <f t="shared" si="28"/>
        <v>0</v>
      </c>
      <c r="T33" s="18">
        <f t="shared" si="28"/>
        <v>0</v>
      </c>
      <c r="U33" s="18">
        <f t="shared" si="28"/>
        <v>0</v>
      </c>
      <c r="V33" s="18">
        <f t="shared" si="28"/>
        <v>0</v>
      </c>
      <c r="W33" s="14"/>
      <c r="X33" s="14"/>
      <c r="Y33" s="14"/>
      <c r="Z33" s="14"/>
      <c r="AA33" s="14"/>
      <c r="AB33" s="14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idden="1" x14ac:dyDescent="0.3">
      <c r="A34" s="3" t="s">
        <v>9</v>
      </c>
      <c r="B34" s="4">
        <f>B27</f>
        <v>2022</v>
      </c>
      <c r="C34" s="4">
        <f t="shared" ref="C34:L34" si="29">C27</f>
        <v>2023</v>
      </c>
      <c r="D34" s="4">
        <f t="shared" si="29"/>
        <v>2024</v>
      </c>
      <c r="E34" s="4">
        <f t="shared" si="29"/>
        <v>2025</v>
      </c>
      <c r="F34" s="4">
        <f t="shared" si="29"/>
        <v>2026</v>
      </c>
      <c r="G34" s="4">
        <f t="shared" si="29"/>
        <v>2027</v>
      </c>
      <c r="H34" s="4">
        <f t="shared" si="29"/>
        <v>2028</v>
      </c>
      <c r="I34" s="4">
        <f t="shared" si="29"/>
        <v>2029</v>
      </c>
      <c r="J34" s="4">
        <f t="shared" si="29"/>
        <v>2030</v>
      </c>
      <c r="K34" s="4">
        <f t="shared" si="29"/>
        <v>2031</v>
      </c>
      <c r="L34" s="5">
        <f t="shared" si="29"/>
        <v>2032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idden="1" x14ac:dyDescent="0.3">
      <c r="A35" s="6" t="s">
        <v>10</v>
      </c>
      <c r="B35" s="8">
        <f>B31</f>
        <v>0</v>
      </c>
      <c r="C35" s="2">
        <f t="shared" ref="C35:L35" si="30">C31</f>
        <v>8459.5967266912885</v>
      </c>
      <c r="D35" s="2">
        <f t="shared" si="30"/>
        <v>12169.28798048506</v>
      </c>
      <c r="E35" s="2">
        <f t="shared" si="30"/>
        <v>16147.153114967254</v>
      </c>
      <c r="F35" s="2">
        <f t="shared" si="30"/>
        <v>20412.578441656369</v>
      </c>
      <c r="G35" s="2">
        <f t="shared" si="30"/>
        <v>24986.351710098075</v>
      </c>
      <c r="H35" s="2">
        <f t="shared" si="30"/>
        <v>29890.763417933522</v>
      </c>
      <c r="I35" s="2">
        <f t="shared" si="30"/>
        <v>35149.71544468066</v>
      </c>
      <c r="J35" s="2">
        <f t="shared" si="30"/>
        <v>40788.837538660417</v>
      </c>
      <c r="K35" s="2">
        <f t="shared" si="30"/>
        <v>46835.612224772158</v>
      </c>
      <c r="L35" s="2">
        <f t="shared" si="30"/>
        <v>53319.508741862359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8" x14ac:dyDescent="0.3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3">
      <c r="A37" s="60"/>
      <c r="B37" s="60"/>
      <c r="C37" s="14"/>
      <c r="D37" s="14"/>
      <c r="E37" s="14"/>
      <c r="F37" s="20"/>
      <c r="G37" s="16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3">
      <c r="A38" s="60"/>
      <c r="B38" s="60"/>
      <c r="C38" s="14"/>
      <c r="D38" s="14"/>
      <c r="E38" s="14"/>
      <c r="F38" s="21"/>
      <c r="G38" s="16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3">
      <c r="A39" s="60"/>
      <c r="B39" s="60"/>
      <c r="C39" s="14"/>
      <c r="D39" s="14"/>
      <c r="E39" s="14"/>
      <c r="F39" s="21"/>
      <c r="G39" s="16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3">
      <c r="A40" s="14"/>
      <c r="B40" s="14"/>
      <c r="C40" s="14"/>
      <c r="D40" s="14"/>
      <c r="E40" s="14"/>
      <c r="F40" s="21"/>
      <c r="G40" s="16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3">
      <c r="A41" s="14"/>
      <c r="B41" s="22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3">
      <c r="A42" s="14"/>
      <c r="B42" s="2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3">
      <c r="A43" s="14"/>
      <c r="B43" s="1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3">
      <c r="A44" s="14"/>
      <c r="B44" s="14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x14ac:dyDescent="0.3">
      <c r="A45" s="14"/>
      <c r="B45" s="1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3">
      <c r="A46" s="14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x14ac:dyDescent="0.3">
      <c r="A47" s="14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x14ac:dyDescent="0.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8" x14ac:dyDescent="0.3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x14ac:dyDescent="0.3">
      <c r="A50" s="60"/>
      <c r="B50" s="60"/>
      <c r="C50" s="14"/>
      <c r="D50" s="14"/>
      <c r="E50" s="14"/>
      <c r="F50" s="20"/>
      <c r="G50" s="16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x14ac:dyDescent="0.3">
      <c r="A51" s="60"/>
      <c r="B51" s="60"/>
      <c r="C51" s="14"/>
      <c r="D51" s="14"/>
      <c r="E51" s="14"/>
      <c r="F51" s="21"/>
      <c r="G51" s="16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x14ac:dyDescent="0.3">
      <c r="A52" s="60"/>
      <c r="B52" s="60"/>
      <c r="C52" s="14"/>
      <c r="D52" s="14"/>
      <c r="E52" s="14"/>
      <c r="F52" s="21"/>
      <c r="G52" s="16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3">
      <c r="A53" s="14"/>
      <c r="B53" s="14"/>
      <c r="C53" s="14"/>
      <c r="D53" s="14"/>
      <c r="E53" s="14"/>
      <c r="F53" s="21"/>
      <c r="G53" s="16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3">
      <c r="A54" s="14"/>
      <c r="B54" s="22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3">
      <c r="A55" s="14"/>
      <c r="B55" s="2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3">
      <c r="A56" s="14"/>
      <c r="B56" s="1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3">
      <c r="A57" s="14"/>
      <c r="B57" s="1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3">
      <c r="A58" s="14"/>
      <c r="B58" s="1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3">
      <c r="A59" s="14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3">
      <c r="A60" s="14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8" x14ac:dyDescent="0.3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3">
      <c r="A63" s="60"/>
      <c r="B63" s="60"/>
      <c r="C63" s="14"/>
      <c r="D63" s="14"/>
      <c r="E63" s="14"/>
      <c r="F63" s="20"/>
      <c r="G63" s="16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3">
      <c r="A64" s="60"/>
      <c r="B64" s="60"/>
      <c r="C64" s="14"/>
      <c r="D64" s="14"/>
      <c r="E64" s="14"/>
      <c r="F64" s="21"/>
      <c r="G64" s="16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3">
      <c r="A65" s="60"/>
      <c r="B65" s="60"/>
      <c r="C65" s="14"/>
      <c r="D65" s="14"/>
      <c r="E65" s="14"/>
      <c r="F65" s="21"/>
      <c r="G65" s="16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3">
      <c r="A66" s="14"/>
      <c r="B66" s="14"/>
      <c r="C66" s="14"/>
      <c r="D66" s="14"/>
      <c r="E66" s="14"/>
      <c r="F66" s="21"/>
      <c r="G66" s="16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3">
      <c r="A67" s="14"/>
      <c r="B67" s="22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3">
      <c r="A68" s="14"/>
      <c r="B68" s="2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3">
      <c r="A69" s="14"/>
      <c r="B69" s="1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3">
      <c r="A70" s="14"/>
      <c r="B70" s="1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x14ac:dyDescent="0.3">
      <c r="A71" s="14"/>
      <c r="B71" s="1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3">
      <c r="A72" s="14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3">
      <c r="A73" s="1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8" x14ac:dyDescent="0.3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3">
      <c r="A76" s="60"/>
      <c r="B76" s="60"/>
      <c r="C76" s="14"/>
      <c r="D76" s="14"/>
      <c r="E76" s="14"/>
      <c r="F76" s="20"/>
      <c r="G76" s="16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3">
      <c r="A77" s="60"/>
      <c r="B77" s="60"/>
      <c r="C77" s="14"/>
      <c r="D77" s="14"/>
      <c r="E77" s="14"/>
      <c r="F77" s="21"/>
      <c r="G77" s="16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3">
      <c r="A78" s="60"/>
      <c r="B78" s="60"/>
      <c r="C78" s="14"/>
      <c r="D78" s="14"/>
      <c r="E78" s="14"/>
      <c r="F78" s="21"/>
      <c r="G78" s="16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3">
      <c r="A79" s="14"/>
      <c r="B79" s="14"/>
      <c r="C79" s="14"/>
      <c r="D79" s="14"/>
      <c r="E79" s="14"/>
      <c r="F79" s="21"/>
      <c r="G79" s="16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3">
      <c r="A80" s="14"/>
      <c r="B80" s="22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x14ac:dyDescent="0.3">
      <c r="A81" s="14"/>
      <c r="B81" s="2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x14ac:dyDescent="0.3">
      <c r="A82" s="14"/>
      <c r="B82" s="14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x14ac:dyDescent="0.3">
      <c r="A83" s="14"/>
      <c r="B83" s="14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x14ac:dyDescent="0.3">
      <c r="A84" s="14"/>
      <c r="B84" s="14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x14ac:dyDescent="0.3">
      <c r="A85" s="1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x14ac:dyDescent="0.3">
      <c r="A86" s="14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x14ac:dyDescent="0.3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x14ac:dyDescent="0.3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x14ac:dyDescent="0.3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x14ac:dyDescent="0.3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x14ac:dyDescent="0.3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x14ac:dyDescent="0.3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x14ac:dyDescent="0.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x14ac:dyDescent="0.3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x14ac:dyDescent="0.3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x14ac:dyDescent="0.3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x14ac:dyDescent="0.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x14ac:dyDescent="0.3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x14ac:dyDescent="0.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x14ac:dyDescent="0.3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x14ac:dyDescent="0.3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</sheetData>
  <mergeCells count="15">
    <mergeCell ref="A49:L49"/>
    <mergeCell ref="A2:L2"/>
    <mergeCell ref="A21:B23"/>
    <mergeCell ref="A20:L20"/>
    <mergeCell ref="A36:L36"/>
    <mergeCell ref="A37:B39"/>
    <mergeCell ref="A32:A33"/>
    <mergeCell ref="J16:J17"/>
    <mergeCell ref="L16:L17"/>
    <mergeCell ref="K16:K17"/>
    <mergeCell ref="A50:B52"/>
    <mergeCell ref="A62:L62"/>
    <mergeCell ref="A63:B65"/>
    <mergeCell ref="A75:L75"/>
    <mergeCell ref="A76:B78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EF185-A330-46C6-9BA2-D9560E2DF174}">
  <dimension ref="A1:AP101"/>
  <sheetViews>
    <sheetView tabSelected="1" workbookViewId="0">
      <selection activeCell="A31" sqref="A31"/>
    </sheetView>
  </sheetViews>
  <sheetFormatPr baseColWidth="10" defaultRowHeight="14.4" x14ac:dyDescent="0.3"/>
  <cols>
    <col min="1" max="1" width="21.21875" bestFit="1" customWidth="1"/>
    <col min="2" max="2" width="14.88671875" bestFit="1" customWidth="1"/>
    <col min="3" max="4" width="11.44140625" bestFit="1" customWidth="1"/>
    <col min="5" max="5" width="12.44140625" customWidth="1"/>
    <col min="6" max="6" width="11.44140625" bestFit="1" customWidth="1"/>
    <col min="7" max="10" width="13" bestFit="1" customWidth="1"/>
    <col min="11" max="12" width="14" bestFit="1" customWidth="1"/>
    <col min="13" max="32" width="14" customWidth="1"/>
  </cols>
  <sheetData>
    <row r="1" spans="1:42" ht="15" thickBot="1" x14ac:dyDescent="0.3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</row>
    <row r="2" spans="1:42" ht="24" thickBot="1" x14ac:dyDescent="0.5">
      <c r="A2" s="40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14.4" customHeight="1" x14ac:dyDescent="0.45">
      <c r="A3" s="15"/>
      <c r="B3" s="14"/>
      <c r="C3" s="14"/>
      <c r="D3" s="14"/>
      <c r="E3" s="14"/>
      <c r="F3" s="14"/>
      <c r="G3" s="1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</row>
    <row r="4" spans="1:42" ht="14.4" customHeight="1" x14ac:dyDescent="0.45">
      <c r="A4" s="15"/>
      <c r="B4" s="14"/>
      <c r="C4" s="14"/>
      <c r="D4" s="14"/>
      <c r="E4" s="14"/>
      <c r="F4" s="14"/>
      <c r="G4" s="16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ht="14.4" customHeight="1" x14ac:dyDescent="0.45">
      <c r="A5" s="15"/>
      <c r="B5" s="14"/>
      <c r="C5" s="14"/>
      <c r="D5" s="14"/>
      <c r="E5" s="14"/>
      <c r="F5" s="14"/>
      <c r="G5" s="16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ht="14.4" customHeight="1" x14ac:dyDescent="0.45">
      <c r="A6" s="15"/>
      <c r="B6" s="14"/>
      <c r="C6" s="14"/>
      <c r="D6" s="14"/>
      <c r="E6" s="14"/>
      <c r="F6" s="14"/>
      <c r="G6" s="16"/>
      <c r="H6" s="14"/>
      <c r="I6" s="14"/>
      <c r="J6" s="29"/>
      <c r="K6" s="30" t="s">
        <v>36</v>
      </c>
      <c r="L6" s="30" t="s">
        <v>10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ht="14.4" customHeight="1" x14ac:dyDescent="0.45">
      <c r="A7" s="15"/>
      <c r="B7" s="14"/>
      <c r="C7" s="14"/>
      <c r="D7" s="14"/>
      <c r="E7" s="14"/>
      <c r="F7" s="14"/>
      <c r="G7" s="16"/>
      <c r="H7" s="14"/>
      <c r="I7" s="14"/>
      <c r="J7" s="29" t="s">
        <v>37</v>
      </c>
      <c r="K7" s="31">
        <f>AF31</f>
        <v>536731.72531828994</v>
      </c>
      <c r="L7" s="31">
        <f>INDEX(B33:AF33,,N7)</f>
        <v>0</v>
      </c>
      <c r="M7" s="14"/>
      <c r="N7" s="35">
        <f>MATCH(L8-1,A26:AF26,0)</f>
        <v>21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</row>
    <row r="8" spans="1:42" ht="14.4" customHeight="1" x14ac:dyDescent="0.45">
      <c r="A8" s="15"/>
      <c r="B8" s="14"/>
      <c r="C8" s="14"/>
      <c r="D8" s="14"/>
      <c r="E8" s="14"/>
      <c r="F8" s="14"/>
      <c r="G8" s="16"/>
      <c r="H8" s="14"/>
      <c r="I8" s="14"/>
      <c r="J8" s="29" t="s">
        <v>20</v>
      </c>
      <c r="K8" s="29">
        <f>AF26</f>
        <v>60</v>
      </c>
      <c r="L8" s="34">
        <v>50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</row>
    <row r="9" spans="1:42" ht="14.4" customHeight="1" x14ac:dyDescent="0.45">
      <c r="A9" s="15"/>
      <c r="B9" s="14"/>
      <c r="C9" s="14"/>
      <c r="D9" s="14"/>
      <c r="E9" s="14"/>
      <c r="F9" s="14"/>
      <c r="G9" s="16"/>
      <c r="H9" s="14"/>
      <c r="I9" s="14"/>
      <c r="J9" s="32" t="s">
        <v>41</v>
      </c>
      <c r="K9" s="29">
        <v>30</v>
      </c>
      <c r="L9" s="34">
        <v>40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</row>
    <row r="10" spans="1:42" ht="14.4" customHeight="1" x14ac:dyDescent="0.45">
      <c r="A10" s="15"/>
      <c r="B10" s="14"/>
      <c r="C10" s="14"/>
      <c r="D10" s="14"/>
      <c r="E10" s="14"/>
      <c r="F10" s="14"/>
      <c r="G10" s="16"/>
      <c r="H10" s="14"/>
      <c r="I10" s="14"/>
      <c r="J10" s="29" t="s">
        <v>38</v>
      </c>
      <c r="K10" s="29">
        <f>K8+K9</f>
        <v>90</v>
      </c>
      <c r="L10" s="29">
        <f>L8+L9</f>
        <v>90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2" ht="14.4" customHeight="1" x14ac:dyDescent="0.45">
      <c r="A11" s="15"/>
      <c r="B11" s="14"/>
      <c r="C11" s="14"/>
      <c r="D11" s="14"/>
      <c r="E11" s="14"/>
      <c r="F11" s="14"/>
      <c r="G11" s="16"/>
      <c r="H11" s="14"/>
      <c r="I11" s="14"/>
      <c r="J11" s="29" t="s">
        <v>39</v>
      </c>
      <c r="K11" s="33">
        <f>PMT(4%/12,K9*12,-K7,0)</f>
        <v>2562.4393522851724</v>
      </c>
      <c r="L11" s="33">
        <f>PMT(4%/12,L9*12,-L7,0)</f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2" ht="14.4" customHeight="1" x14ac:dyDescent="0.45">
      <c r="A12" s="15"/>
      <c r="B12" s="14"/>
      <c r="C12" s="14"/>
      <c r="D12" s="14"/>
      <c r="E12" s="14"/>
      <c r="F12" s="14"/>
      <c r="G12" s="16"/>
      <c r="H12" s="14"/>
      <c r="I12" s="14"/>
      <c r="J12" s="38" t="s">
        <v>46</v>
      </c>
      <c r="K12" s="37">
        <v>0.02</v>
      </c>
      <c r="L12" s="37">
        <v>0.02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2" ht="14.4" customHeight="1" x14ac:dyDescent="0.45">
      <c r="A13" s="15"/>
      <c r="B13" s="14"/>
      <c r="C13" s="14"/>
      <c r="D13" s="14"/>
      <c r="E13" s="14"/>
      <c r="F13" s="14"/>
      <c r="G13" s="16"/>
      <c r="H13" s="14"/>
      <c r="I13" s="14"/>
      <c r="J13" s="38" t="s">
        <v>47</v>
      </c>
      <c r="K13" s="33">
        <f>-PV(K12,K9,0,K11)</f>
        <v>1414.6481711731851</v>
      </c>
      <c r="L13" s="33">
        <f>-PV(L12,L9,0,L11)</f>
        <v>0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2" ht="14.4" customHeight="1" x14ac:dyDescent="0.45">
      <c r="A14" s="15"/>
      <c r="B14" s="14"/>
      <c r="C14" s="14"/>
      <c r="D14" s="14"/>
      <c r="E14" s="14"/>
      <c r="F14" s="14"/>
      <c r="G14" s="16"/>
      <c r="H14" s="14"/>
      <c r="I14" s="14"/>
      <c r="J14" s="29" t="s">
        <v>40</v>
      </c>
      <c r="K14" s="31">
        <v>0</v>
      </c>
      <c r="L14" s="31">
        <v>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2" ht="14.4" customHeight="1" x14ac:dyDescent="0.45">
      <c r="A15" s="15"/>
      <c r="B15" s="14"/>
      <c r="C15" s="14"/>
      <c r="D15" s="14"/>
      <c r="E15" s="14"/>
      <c r="F15" s="14"/>
      <c r="G15" s="16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2" ht="14.4" customHeight="1" x14ac:dyDescent="0.45">
      <c r="A16" s="15"/>
      <c r="B16" s="14"/>
      <c r="C16" s="14"/>
      <c r="D16" s="14"/>
      <c r="E16" s="14"/>
      <c r="F16" s="14"/>
      <c r="G16" s="16"/>
      <c r="H16" s="14"/>
      <c r="I16" s="14"/>
      <c r="J16" s="56" t="s">
        <v>42</v>
      </c>
      <c r="K16" s="58">
        <v>50000</v>
      </c>
      <c r="L16" s="58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</row>
    <row r="17" spans="1:42" ht="14.4" customHeight="1" x14ac:dyDescent="0.45">
      <c r="A17" s="15"/>
      <c r="B17" s="14"/>
      <c r="C17" s="14"/>
      <c r="D17" s="14"/>
      <c r="E17" s="14"/>
      <c r="F17" s="14"/>
      <c r="G17" s="16"/>
      <c r="H17" s="14"/>
      <c r="I17" s="14"/>
      <c r="J17" s="57"/>
      <c r="K17" s="59"/>
      <c r="L17" s="59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</row>
    <row r="18" spans="1:42" ht="14.4" customHeight="1" x14ac:dyDescent="0.45">
      <c r="A18" s="15"/>
      <c r="B18" s="14"/>
      <c r="C18" s="14"/>
      <c r="D18" s="14"/>
      <c r="E18" s="14"/>
      <c r="F18" s="14"/>
      <c r="G18" s="16"/>
      <c r="H18" s="14"/>
      <c r="I18" s="14"/>
      <c r="J18" s="39" t="s">
        <v>48</v>
      </c>
      <c r="K18" s="33">
        <f>PMT(4%/12,K9*12,-K7,K16)</f>
        <v>2490.3983712191093</v>
      </c>
      <c r="L18" s="33">
        <f>PMT(4%/12,L9*12,-L7,L16)</f>
        <v>0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</row>
    <row r="19" spans="1:42" ht="14.4" customHeight="1" x14ac:dyDescent="0.45">
      <c r="A19" s="15"/>
      <c r="B19" s="14"/>
      <c r="C19" s="14"/>
      <c r="D19" s="14"/>
      <c r="E19" s="14"/>
      <c r="F19" s="14"/>
      <c r="G19" s="16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</row>
    <row r="20" spans="1:42" ht="18" x14ac:dyDescent="0.35">
      <c r="A20" s="49" t="s">
        <v>16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14"/>
      <c r="AH20" s="14"/>
      <c r="AI20" s="14"/>
      <c r="AJ20" s="14"/>
      <c r="AK20" s="14"/>
      <c r="AL20" s="14"/>
      <c r="AM20" s="14"/>
      <c r="AN20" s="14"/>
      <c r="AO20" s="14"/>
      <c r="AP20" s="14"/>
    </row>
    <row r="21" spans="1:42" x14ac:dyDescent="0.3">
      <c r="A21" s="43" t="s">
        <v>6</v>
      </c>
      <c r="B21" s="44"/>
      <c r="C21" s="9" t="s">
        <v>5</v>
      </c>
      <c r="D21" s="10"/>
      <c r="E21" s="11"/>
      <c r="F21" s="12">
        <v>7.0000000000000007E-2</v>
      </c>
      <c r="G21" s="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14"/>
      <c r="AH21" s="14"/>
      <c r="AI21" s="14"/>
      <c r="AJ21" s="14"/>
      <c r="AK21" s="14"/>
      <c r="AL21" s="14"/>
      <c r="AM21" s="14"/>
      <c r="AN21" s="14"/>
      <c r="AO21" s="14"/>
      <c r="AP21" s="14"/>
    </row>
    <row r="22" spans="1:42" x14ac:dyDescent="0.3">
      <c r="A22" s="45"/>
      <c r="B22" s="46"/>
      <c r="C22" s="9" t="s">
        <v>19</v>
      </c>
      <c r="D22" s="10"/>
      <c r="E22" s="11"/>
      <c r="F22" s="13">
        <v>400</v>
      </c>
      <c r="G22" s="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14"/>
      <c r="AH22" s="14"/>
      <c r="AI22" s="14"/>
      <c r="AJ22" s="14"/>
      <c r="AK22" s="14"/>
      <c r="AL22" s="14"/>
      <c r="AM22" s="14"/>
      <c r="AN22" s="14"/>
      <c r="AO22" s="14"/>
      <c r="AP22" s="14"/>
    </row>
    <row r="23" spans="1:42" x14ac:dyDescent="0.3">
      <c r="A23" s="47"/>
      <c r="B23" s="48"/>
      <c r="C23" s="9" t="s">
        <v>0</v>
      </c>
      <c r="D23" s="10"/>
      <c r="E23" s="11"/>
      <c r="F23" s="13">
        <v>10000</v>
      </c>
      <c r="G23" s="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4"/>
      <c r="AH23" s="14"/>
      <c r="AI23" s="14"/>
      <c r="AJ23" s="14"/>
      <c r="AK23" s="14"/>
      <c r="AL23" s="14"/>
      <c r="AM23" s="14"/>
      <c r="AN23" s="14"/>
      <c r="AO23" s="14"/>
      <c r="AP23" s="14"/>
    </row>
    <row r="24" spans="1:42" x14ac:dyDescent="0.3">
      <c r="A24" s="6"/>
      <c r="B24" s="6"/>
      <c r="C24" s="6"/>
      <c r="D24" s="6"/>
      <c r="E24" s="6"/>
      <c r="F24" s="8"/>
      <c r="G24" s="7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4"/>
      <c r="AH24" s="14"/>
      <c r="AI24" s="14"/>
      <c r="AJ24" s="14"/>
      <c r="AK24" s="14"/>
      <c r="AL24" s="14"/>
      <c r="AM24" s="14"/>
      <c r="AN24" s="14"/>
      <c r="AO24" s="14"/>
      <c r="AP24" s="14"/>
    </row>
    <row r="25" spans="1:42" x14ac:dyDescent="0.3">
      <c r="A25" s="17" t="s">
        <v>4</v>
      </c>
      <c r="B25" s="19" t="s">
        <v>13</v>
      </c>
      <c r="C25" s="19">
        <v>1</v>
      </c>
      <c r="D25" s="19">
        <f>C25+1</f>
        <v>2</v>
      </c>
      <c r="E25" s="19">
        <f t="shared" ref="E25:AF25" si="0">D25+1</f>
        <v>3</v>
      </c>
      <c r="F25" s="19">
        <f t="shared" si="0"/>
        <v>4</v>
      </c>
      <c r="G25" s="19">
        <f t="shared" si="0"/>
        <v>5</v>
      </c>
      <c r="H25" s="19">
        <f t="shared" si="0"/>
        <v>6</v>
      </c>
      <c r="I25" s="19">
        <f t="shared" si="0"/>
        <v>7</v>
      </c>
      <c r="J25" s="19">
        <f t="shared" si="0"/>
        <v>8</v>
      </c>
      <c r="K25" s="19">
        <f t="shared" si="0"/>
        <v>9</v>
      </c>
      <c r="L25" s="19">
        <f t="shared" si="0"/>
        <v>10</v>
      </c>
      <c r="M25" s="19">
        <f t="shared" si="0"/>
        <v>11</v>
      </c>
      <c r="N25" s="19">
        <f t="shared" si="0"/>
        <v>12</v>
      </c>
      <c r="O25" s="19">
        <f t="shared" si="0"/>
        <v>13</v>
      </c>
      <c r="P25" s="19">
        <f t="shared" si="0"/>
        <v>14</v>
      </c>
      <c r="Q25" s="19">
        <f t="shared" si="0"/>
        <v>15</v>
      </c>
      <c r="R25" s="19">
        <f t="shared" si="0"/>
        <v>16</v>
      </c>
      <c r="S25" s="19">
        <f t="shared" si="0"/>
        <v>17</v>
      </c>
      <c r="T25" s="19">
        <f t="shared" si="0"/>
        <v>18</v>
      </c>
      <c r="U25" s="19">
        <f t="shared" si="0"/>
        <v>19</v>
      </c>
      <c r="V25" s="19">
        <f t="shared" si="0"/>
        <v>20</v>
      </c>
      <c r="W25" s="19">
        <f t="shared" si="0"/>
        <v>21</v>
      </c>
      <c r="X25" s="19">
        <f t="shared" si="0"/>
        <v>22</v>
      </c>
      <c r="Y25" s="19">
        <f t="shared" si="0"/>
        <v>23</v>
      </c>
      <c r="Z25" s="19">
        <f t="shared" si="0"/>
        <v>24</v>
      </c>
      <c r="AA25" s="19">
        <f t="shared" si="0"/>
        <v>25</v>
      </c>
      <c r="AB25" s="19">
        <f t="shared" si="0"/>
        <v>26</v>
      </c>
      <c r="AC25" s="19">
        <f t="shared" si="0"/>
        <v>27</v>
      </c>
      <c r="AD25" s="19">
        <f t="shared" si="0"/>
        <v>28</v>
      </c>
      <c r="AE25" s="19">
        <f t="shared" si="0"/>
        <v>29</v>
      </c>
      <c r="AF25" s="19">
        <f t="shared" si="0"/>
        <v>30</v>
      </c>
      <c r="AG25" s="14"/>
      <c r="AH25" s="14"/>
      <c r="AI25" s="14"/>
      <c r="AJ25" s="14"/>
      <c r="AK25" s="14"/>
      <c r="AL25" s="14"/>
      <c r="AM25" s="14"/>
      <c r="AN25" s="14"/>
      <c r="AO25" s="14"/>
      <c r="AP25" s="14"/>
    </row>
    <row r="26" spans="1:42" x14ac:dyDescent="0.3">
      <c r="A26" s="17" t="s">
        <v>20</v>
      </c>
      <c r="B26" s="26">
        <v>30</v>
      </c>
      <c r="C26" s="19">
        <f>B26+1</f>
        <v>31</v>
      </c>
      <c r="D26" s="19">
        <f t="shared" ref="D26:AF26" si="1">C26+1</f>
        <v>32</v>
      </c>
      <c r="E26" s="19">
        <f t="shared" si="1"/>
        <v>33</v>
      </c>
      <c r="F26" s="19">
        <f t="shared" si="1"/>
        <v>34</v>
      </c>
      <c r="G26" s="19">
        <f t="shared" si="1"/>
        <v>35</v>
      </c>
      <c r="H26" s="19">
        <f t="shared" si="1"/>
        <v>36</v>
      </c>
      <c r="I26" s="19">
        <f t="shared" si="1"/>
        <v>37</v>
      </c>
      <c r="J26" s="19">
        <f t="shared" si="1"/>
        <v>38</v>
      </c>
      <c r="K26" s="19">
        <f t="shared" si="1"/>
        <v>39</v>
      </c>
      <c r="L26" s="19">
        <f t="shared" si="1"/>
        <v>40</v>
      </c>
      <c r="M26" s="19">
        <f t="shared" si="1"/>
        <v>41</v>
      </c>
      <c r="N26" s="19">
        <f t="shared" si="1"/>
        <v>42</v>
      </c>
      <c r="O26" s="19">
        <f t="shared" si="1"/>
        <v>43</v>
      </c>
      <c r="P26" s="19">
        <f t="shared" si="1"/>
        <v>44</v>
      </c>
      <c r="Q26" s="19">
        <f t="shared" si="1"/>
        <v>45</v>
      </c>
      <c r="R26" s="19">
        <f t="shared" si="1"/>
        <v>46</v>
      </c>
      <c r="S26" s="19">
        <f t="shared" si="1"/>
        <v>47</v>
      </c>
      <c r="T26" s="19">
        <f t="shared" si="1"/>
        <v>48</v>
      </c>
      <c r="U26" s="19">
        <f t="shared" si="1"/>
        <v>49</v>
      </c>
      <c r="V26" s="19">
        <f t="shared" si="1"/>
        <v>50</v>
      </c>
      <c r="W26" s="19">
        <f t="shared" si="1"/>
        <v>51</v>
      </c>
      <c r="X26" s="19">
        <f t="shared" si="1"/>
        <v>52</v>
      </c>
      <c r="Y26" s="19">
        <f t="shared" si="1"/>
        <v>53</v>
      </c>
      <c r="Z26" s="19">
        <f t="shared" si="1"/>
        <v>54</v>
      </c>
      <c r="AA26" s="19">
        <f t="shared" si="1"/>
        <v>55</v>
      </c>
      <c r="AB26" s="19">
        <f t="shared" si="1"/>
        <v>56</v>
      </c>
      <c r="AC26" s="19">
        <f t="shared" si="1"/>
        <v>57</v>
      </c>
      <c r="AD26" s="19">
        <f t="shared" si="1"/>
        <v>58</v>
      </c>
      <c r="AE26" s="19">
        <f t="shared" si="1"/>
        <v>59</v>
      </c>
      <c r="AF26" s="19">
        <f t="shared" si="1"/>
        <v>60</v>
      </c>
      <c r="AG26" s="14"/>
      <c r="AH26" s="14"/>
      <c r="AI26" s="14"/>
      <c r="AJ26" s="14"/>
      <c r="AK26" s="14"/>
      <c r="AL26" s="14"/>
      <c r="AM26" s="14"/>
      <c r="AN26" s="14"/>
      <c r="AO26" s="14"/>
      <c r="AP26" s="14"/>
    </row>
    <row r="27" spans="1:42" x14ac:dyDescent="0.3">
      <c r="A27" s="17" t="s">
        <v>1</v>
      </c>
      <c r="B27" s="26">
        <f>'Plan 10 Jahre'!B27</f>
        <v>2022</v>
      </c>
      <c r="C27" s="19">
        <f>B27+1</f>
        <v>2023</v>
      </c>
      <c r="D27" s="19">
        <f t="shared" ref="D27:AF27" si="2">C27+1</f>
        <v>2024</v>
      </c>
      <c r="E27" s="19">
        <f t="shared" si="2"/>
        <v>2025</v>
      </c>
      <c r="F27" s="19">
        <f t="shared" si="2"/>
        <v>2026</v>
      </c>
      <c r="G27" s="19">
        <f t="shared" si="2"/>
        <v>2027</v>
      </c>
      <c r="H27" s="19">
        <f t="shared" si="2"/>
        <v>2028</v>
      </c>
      <c r="I27" s="19">
        <f t="shared" si="2"/>
        <v>2029</v>
      </c>
      <c r="J27" s="19">
        <f t="shared" si="2"/>
        <v>2030</v>
      </c>
      <c r="K27" s="19">
        <f t="shared" si="2"/>
        <v>2031</v>
      </c>
      <c r="L27" s="19">
        <f t="shared" si="2"/>
        <v>2032</v>
      </c>
      <c r="M27" s="19">
        <f t="shared" si="2"/>
        <v>2033</v>
      </c>
      <c r="N27" s="19">
        <f t="shared" si="2"/>
        <v>2034</v>
      </c>
      <c r="O27" s="19">
        <f t="shared" si="2"/>
        <v>2035</v>
      </c>
      <c r="P27" s="19">
        <f t="shared" si="2"/>
        <v>2036</v>
      </c>
      <c r="Q27" s="19">
        <f t="shared" si="2"/>
        <v>2037</v>
      </c>
      <c r="R27" s="19">
        <f t="shared" si="2"/>
        <v>2038</v>
      </c>
      <c r="S27" s="19">
        <f t="shared" si="2"/>
        <v>2039</v>
      </c>
      <c r="T27" s="19">
        <f t="shared" si="2"/>
        <v>2040</v>
      </c>
      <c r="U27" s="19">
        <f t="shared" si="2"/>
        <v>2041</v>
      </c>
      <c r="V27" s="19">
        <f t="shared" si="2"/>
        <v>2042</v>
      </c>
      <c r="W27" s="19">
        <f t="shared" si="2"/>
        <v>2043</v>
      </c>
      <c r="X27" s="19">
        <f t="shared" si="2"/>
        <v>2044</v>
      </c>
      <c r="Y27" s="19">
        <f t="shared" si="2"/>
        <v>2045</v>
      </c>
      <c r="Z27" s="19">
        <f t="shared" si="2"/>
        <v>2046</v>
      </c>
      <c r="AA27" s="19">
        <f t="shared" si="2"/>
        <v>2047</v>
      </c>
      <c r="AB27" s="19">
        <f t="shared" si="2"/>
        <v>2048</v>
      </c>
      <c r="AC27" s="19">
        <f t="shared" si="2"/>
        <v>2049</v>
      </c>
      <c r="AD27" s="19">
        <f t="shared" si="2"/>
        <v>2050</v>
      </c>
      <c r="AE27" s="19">
        <f t="shared" si="2"/>
        <v>2051</v>
      </c>
      <c r="AF27" s="19">
        <f t="shared" si="2"/>
        <v>2052</v>
      </c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2" x14ac:dyDescent="0.3">
      <c r="A28" s="17" t="s">
        <v>3</v>
      </c>
      <c r="B28" s="17"/>
      <c r="C28" s="13">
        <f>F22</f>
        <v>400</v>
      </c>
      <c r="D28" s="13">
        <f>C28</f>
        <v>400</v>
      </c>
      <c r="E28" s="13">
        <f t="shared" ref="E28:V28" si="3">D28</f>
        <v>400</v>
      </c>
      <c r="F28" s="13">
        <f t="shared" si="3"/>
        <v>400</v>
      </c>
      <c r="G28" s="13">
        <f t="shared" si="3"/>
        <v>400</v>
      </c>
      <c r="H28" s="13">
        <f t="shared" si="3"/>
        <v>400</v>
      </c>
      <c r="I28" s="13">
        <f t="shared" si="3"/>
        <v>400</v>
      </c>
      <c r="J28" s="13">
        <f t="shared" si="3"/>
        <v>400</v>
      </c>
      <c r="K28" s="13">
        <f t="shared" si="3"/>
        <v>400</v>
      </c>
      <c r="L28" s="13">
        <f t="shared" si="3"/>
        <v>400</v>
      </c>
      <c r="M28" s="13">
        <f t="shared" si="3"/>
        <v>400</v>
      </c>
      <c r="N28" s="13">
        <f t="shared" si="3"/>
        <v>400</v>
      </c>
      <c r="O28" s="13">
        <f t="shared" si="3"/>
        <v>400</v>
      </c>
      <c r="P28" s="13">
        <f t="shared" si="3"/>
        <v>400</v>
      </c>
      <c r="Q28" s="13">
        <f t="shared" si="3"/>
        <v>400</v>
      </c>
      <c r="R28" s="13">
        <f t="shared" si="3"/>
        <v>400</v>
      </c>
      <c r="S28" s="13">
        <f t="shared" si="3"/>
        <v>400</v>
      </c>
      <c r="T28" s="13">
        <f t="shared" si="3"/>
        <v>400</v>
      </c>
      <c r="U28" s="13">
        <f t="shared" si="3"/>
        <v>400</v>
      </c>
      <c r="V28" s="13">
        <f t="shared" si="3"/>
        <v>400</v>
      </c>
      <c r="W28" s="13">
        <f t="shared" ref="W28" si="4">V28</f>
        <v>400</v>
      </c>
      <c r="X28" s="13">
        <f t="shared" ref="X28" si="5">W28</f>
        <v>400</v>
      </c>
      <c r="Y28" s="13">
        <f t="shared" ref="Y28" si="6">X28</f>
        <v>400</v>
      </c>
      <c r="Z28" s="13">
        <f t="shared" ref="Z28" si="7">Y28</f>
        <v>400</v>
      </c>
      <c r="AA28" s="13">
        <f t="shared" ref="AA28" si="8">Z28</f>
        <v>400</v>
      </c>
      <c r="AB28" s="13">
        <f t="shared" ref="AB28" si="9">AA28</f>
        <v>400</v>
      </c>
      <c r="AC28" s="13">
        <f t="shared" ref="AC28" si="10">AB28</f>
        <v>400</v>
      </c>
      <c r="AD28" s="13">
        <f t="shared" ref="AD28" si="11">AC28</f>
        <v>400</v>
      </c>
      <c r="AE28" s="13">
        <f t="shared" ref="AE28" si="12">AD28</f>
        <v>400</v>
      </c>
      <c r="AF28" s="13">
        <f t="shared" ref="AF28" si="13">AE28</f>
        <v>400</v>
      </c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x14ac:dyDescent="0.3">
      <c r="A29" s="17" t="s">
        <v>14</v>
      </c>
      <c r="B29" s="17"/>
      <c r="C29" s="18">
        <f>F23</f>
        <v>10000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/>
      <c r="AH29" s="14"/>
      <c r="AI29" s="14"/>
      <c r="AJ29" s="14"/>
      <c r="AK29" s="14"/>
      <c r="AL29" s="14"/>
      <c r="AM29" s="14"/>
      <c r="AN29" s="14"/>
      <c r="AO29" s="14"/>
      <c r="AP29" s="14"/>
    </row>
    <row r="30" spans="1:42" x14ac:dyDescent="0.3">
      <c r="A30" s="17" t="s">
        <v>2</v>
      </c>
      <c r="B30" s="17"/>
      <c r="C30" s="18">
        <f>C28*12+C29</f>
        <v>14800</v>
      </c>
      <c r="D30" s="18">
        <f>12*D28+C30+D29</f>
        <v>19600</v>
      </c>
      <c r="E30" s="18">
        <f t="shared" ref="E30:V30" si="14">12*E28+D30+E29</f>
        <v>24400</v>
      </c>
      <c r="F30" s="18">
        <f t="shared" si="14"/>
        <v>29200</v>
      </c>
      <c r="G30" s="18">
        <f t="shared" si="14"/>
        <v>34000</v>
      </c>
      <c r="H30" s="18">
        <f t="shared" si="14"/>
        <v>38800</v>
      </c>
      <c r="I30" s="18">
        <f t="shared" si="14"/>
        <v>43600</v>
      </c>
      <c r="J30" s="18">
        <f t="shared" si="14"/>
        <v>48400</v>
      </c>
      <c r="K30" s="18">
        <f t="shared" si="14"/>
        <v>53200</v>
      </c>
      <c r="L30" s="18">
        <f t="shared" si="14"/>
        <v>58000</v>
      </c>
      <c r="M30" s="18">
        <f t="shared" si="14"/>
        <v>62800</v>
      </c>
      <c r="N30" s="18">
        <f t="shared" si="14"/>
        <v>67600</v>
      </c>
      <c r="O30" s="18">
        <f t="shared" si="14"/>
        <v>72400</v>
      </c>
      <c r="P30" s="18">
        <f t="shared" si="14"/>
        <v>77200</v>
      </c>
      <c r="Q30" s="18">
        <f t="shared" si="14"/>
        <v>82000</v>
      </c>
      <c r="R30" s="18">
        <f t="shared" si="14"/>
        <v>86800</v>
      </c>
      <c r="S30" s="18">
        <f t="shared" si="14"/>
        <v>91600</v>
      </c>
      <c r="T30" s="18">
        <f t="shared" si="14"/>
        <v>96400</v>
      </c>
      <c r="U30" s="18">
        <f t="shared" si="14"/>
        <v>101200</v>
      </c>
      <c r="V30" s="18">
        <f t="shared" si="14"/>
        <v>106000</v>
      </c>
      <c r="W30" s="18">
        <f t="shared" ref="W30" si="15">12*W28+V30+W29</f>
        <v>110800</v>
      </c>
      <c r="X30" s="18">
        <f t="shared" ref="X30" si="16">12*X28+W30+X29</f>
        <v>115600</v>
      </c>
      <c r="Y30" s="18">
        <f t="shared" ref="Y30" si="17">12*Y28+X30+Y29</f>
        <v>120400</v>
      </c>
      <c r="Z30" s="18">
        <f t="shared" ref="Z30" si="18">12*Z28+Y30+Z29</f>
        <v>125200</v>
      </c>
      <c r="AA30" s="18">
        <f t="shared" ref="AA30" si="19">12*AA28+Z30+AA29</f>
        <v>130000</v>
      </c>
      <c r="AB30" s="18">
        <f t="shared" ref="AB30" si="20">12*AB28+AA30+AB29</f>
        <v>134800</v>
      </c>
      <c r="AC30" s="18">
        <f t="shared" ref="AC30" si="21">12*AC28+AB30+AC29</f>
        <v>139600</v>
      </c>
      <c r="AD30" s="18">
        <f t="shared" ref="AD30" si="22">12*AD28+AC30+AD29</f>
        <v>144400</v>
      </c>
      <c r="AE30" s="18">
        <f t="shared" ref="AE30" si="23">12*AE28+AD30+AE29</f>
        <v>149200</v>
      </c>
      <c r="AF30" s="18">
        <f t="shared" ref="AF30" si="24">12*AF28+AE30+AF29</f>
        <v>154000</v>
      </c>
      <c r="AG30" s="14"/>
      <c r="AH30" s="14"/>
      <c r="AI30" s="14"/>
      <c r="AJ30" s="14"/>
      <c r="AK30" s="14"/>
      <c r="AL30" s="14"/>
      <c r="AM30" s="14"/>
      <c r="AN30" s="14"/>
      <c r="AO30" s="14"/>
      <c r="AP30" s="14"/>
    </row>
    <row r="31" spans="1:42" x14ac:dyDescent="0.3">
      <c r="A31" s="17" t="s">
        <v>11</v>
      </c>
      <c r="B31" s="18"/>
      <c r="C31" s="18">
        <f>FV($F$21/12,12,-C28,-(C29))</f>
        <v>15679.934924418534</v>
      </c>
      <c r="D31" s="18">
        <f>FV($F$21,1,-D28,-(D29+C31))</f>
        <v>17177.530369127831</v>
      </c>
      <c r="E31" s="18">
        <f t="shared" ref="E31:V31" si="25">FV($F$21/12,12,-E28,-(E29+D31))</f>
        <v>23376.329544278706</v>
      </c>
      <c r="F31" s="18">
        <f t="shared" si="25"/>
        <v>30023.240413012805</v>
      </c>
      <c r="G31" s="18">
        <f t="shared" si="25"/>
        <v>37150.657005891888</v>
      </c>
      <c r="H31" s="18">
        <f t="shared" si="25"/>
        <v>44793.315120566273</v>
      </c>
      <c r="I31" s="18">
        <f t="shared" si="25"/>
        <v>52988.461608307043</v>
      </c>
      <c r="J31" s="18">
        <f t="shared" si="25"/>
        <v>61776.03589827528</v>
      </c>
      <c r="K31" s="18">
        <f t="shared" si="25"/>
        <v>71198.864644195506</v>
      </c>
      <c r="L31" s="18">
        <f t="shared" si="25"/>
        <v>81302.870442052779</v>
      </c>
      <c r="M31" s="18">
        <f t="shared" si="25"/>
        <v>92137.295636009017</v>
      </c>
      <c r="N31" s="18">
        <f t="shared" si="25"/>
        <v>103754.94230326721</v>
      </c>
      <c r="O31" s="18">
        <f t="shared" si="25"/>
        <v>116212.42958746066</v>
      </c>
      <c r="P31" s="18">
        <f t="shared" si="25"/>
        <v>129570.46963469399</v>
      </c>
      <c r="Q31" s="18">
        <f t="shared" si="25"/>
        <v>143894.16347702264</v>
      </c>
      <c r="R31" s="18">
        <f t="shared" si="25"/>
        <v>159253.31830537319</v>
      </c>
      <c r="S31" s="18">
        <f t="shared" si="25"/>
        <v>175722.78767814866</v>
      </c>
      <c r="T31" s="18">
        <f t="shared" si="25"/>
        <v>193382.83632354136</v>
      </c>
      <c r="U31" s="18">
        <f t="shared" si="25"/>
        <v>212319.53131343456</v>
      </c>
      <c r="V31" s="18">
        <f t="shared" si="25"/>
        <v>232625.16151529702</v>
      </c>
      <c r="W31" s="18">
        <f t="shared" ref="W31:AF31" si="26">FV($F$21/12,12,-W28,-(W29+V31))</f>
        <v>254398.68736628894</v>
      </c>
      <c r="X31" s="18">
        <f t="shared" si="26"/>
        <v>277746.22316157439</v>
      </c>
      <c r="Y31" s="18">
        <f t="shared" si="26"/>
        <v>302781.55420729489</v>
      </c>
      <c r="Z31" s="18">
        <f t="shared" si="26"/>
        <v>329626.69135857315</v>
      </c>
      <c r="AA31" s="18">
        <f t="shared" si="26"/>
        <v>358412.46564511408</v>
      </c>
      <c r="AB31" s="18">
        <f t="shared" si="26"/>
        <v>389279.16588233842</v>
      </c>
      <c r="AC31" s="18">
        <f t="shared" si="26"/>
        <v>422377.22237547691</v>
      </c>
      <c r="AD31" s="18">
        <f t="shared" si="26"/>
        <v>457867.94004868862</v>
      </c>
      <c r="AE31" s="18">
        <f t="shared" si="26"/>
        <v>495924.28457214264</v>
      </c>
      <c r="AF31" s="18">
        <f t="shared" si="26"/>
        <v>536731.72531828994</v>
      </c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 x14ac:dyDescent="0.3">
      <c r="A32" s="51" t="s">
        <v>12</v>
      </c>
      <c r="B32" s="36" t="s">
        <v>44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4"/>
      <c r="AH32" s="14"/>
      <c r="AI32" s="14"/>
      <c r="AJ32" s="14"/>
      <c r="AK32" s="14"/>
      <c r="AL32" s="14"/>
      <c r="AM32" s="14"/>
      <c r="AN32" s="14"/>
      <c r="AO32" s="14"/>
      <c r="AP32" s="14"/>
    </row>
    <row r="33" spans="1:42" x14ac:dyDescent="0.3">
      <c r="A33" s="52"/>
      <c r="B33" s="19" t="s">
        <v>45</v>
      </c>
      <c r="C33" s="18">
        <f>C32</f>
        <v>0</v>
      </c>
      <c r="D33" s="18">
        <f>D32+C33</f>
        <v>0</v>
      </c>
      <c r="E33" s="18">
        <f t="shared" ref="E33:AF33" si="27">E32+D33</f>
        <v>0</v>
      </c>
      <c r="F33" s="18">
        <f t="shared" si="27"/>
        <v>0</v>
      </c>
      <c r="G33" s="18">
        <f t="shared" si="27"/>
        <v>0</v>
      </c>
      <c r="H33" s="18">
        <f t="shared" si="27"/>
        <v>0</v>
      </c>
      <c r="I33" s="18">
        <f t="shared" si="27"/>
        <v>0</v>
      </c>
      <c r="J33" s="18">
        <f t="shared" si="27"/>
        <v>0</v>
      </c>
      <c r="K33" s="18">
        <f t="shared" si="27"/>
        <v>0</v>
      </c>
      <c r="L33" s="18">
        <f t="shared" si="27"/>
        <v>0</v>
      </c>
      <c r="M33" s="18">
        <f t="shared" si="27"/>
        <v>0</v>
      </c>
      <c r="N33" s="18">
        <f t="shared" si="27"/>
        <v>0</v>
      </c>
      <c r="O33" s="18">
        <f t="shared" si="27"/>
        <v>0</v>
      </c>
      <c r="P33" s="18">
        <f t="shared" si="27"/>
        <v>0</v>
      </c>
      <c r="Q33" s="18">
        <f t="shared" si="27"/>
        <v>0</v>
      </c>
      <c r="R33" s="18">
        <f t="shared" si="27"/>
        <v>0</v>
      </c>
      <c r="S33" s="18">
        <f t="shared" si="27"/>
        <v>0</v>
      </c>
      <c r="T33" s="18">
        <f t="shared" si="27"/>
        <v>0</v>
      </c>
      <c r="U33" s="18">
        <f t="shared" si="27"/>
        <v>0</v>
      </c>
      <c r="V33" s="18">
        <f t="shared" si="27"/>
        <v>0</v>
      </c>
      <c r="W33" s="18">
        <f t="shared" si="27"/>
        <v>0</v>
      </c>
      <c r="X33" s="18">
        <f t="shared" si="27"/>
        <v>0</v>
      </c>
      <c r="Y33" s="18">
        <f t="shared" si="27"/>
        <v>0</v>
      </c>
      <c r="Z33" s="18">
        <f t="shared" si="27"/>
        <v>0</v>
      </c>
      <c r="AA33" s="18">
        <f t="shared" si="27"/>
        <v>0</v>
      </c>
      <c r="AB33" s="18">
        <f t="shared" si="27"/>
        <v>0</v>
      </c>
      <c r="AC33" s="18">
        <f t="shared" si="27"/>
        <v>0</v>
      </c>
      <c r="AD33" s="18">
        <f t="shared" si="27"/>
        <v>0</v>
      </c>
      <c r="AE33" s="18">
        <f t="shared" si="27"/>
        <v>0</v>
      </c>
      <c r="AF33" s="18">
        <f t="shared" si="27"/>
        <v>0</v>
      </c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 hidden="1" x14ac:dyDescent="0.3">
      <c r="A34" s="3" t="s">
        <v>9</v>
      </c>
      <c r="B34" s="4">
        <f>B27</f>
        <v>2022</v>
      </c>
      <c r="C34" s="4">
        <f t="shared" ref="C34:L34" si="28">C27</f>
        <v>2023</v>
      </c>
      <c r="D34" s="4">
        <f t="shared" si="28"/>
        <v>2024</v>
      </c>
      <c r="E34" s="4">
        <f t="shared" si="28"/>
        <v>2025</v>
      </c>
      <c r="F34" s="4">
        <f t="shared" si="28"/>
        <v>2026</v>
      </c>
      <c r="G34" s="4">
        <f t="shared" si="28"/>
        <v>2027</v>
      </c>
      <c r="H34" s="4">
        <f t="shared" si="28"/>
        <v>2028</v>
      </c>
      <c r="I34" s="4">
        <f t="shared" si="28"/>
        <v>2029</v>
      </c>
      <c r="J34" s="4">
        <f t="shared" si="28"/>
        <v>2030</v>
      </c>
      <c r="K34" s="4">
        <f t="shared" si="28"/>
        <v>2031</v>
      </c>
      <c r="L34" s="5">
        <f t="shared" si="28"/>
        <v>2032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42" hidden="1" x14ac:dyDescent="0.3">
      <c r="A35" s="6" t="s">
        <v>10</v>
      </c>
      <c r="B35" s="8">
        <f>B31</f>
        <v>0</v>
      </c>
      <c r="C35" s="2">
        <f t="shared" ref="C35:L35" si="29">C31</f>
        <v>15679.934924418534</v>
      </c>
      <c r="D35" s="2">
        <f t="shared" si="29"/>
        <v>17177.530369127831</v>
      </c>
      <c r="E35" s="2">
        <f t="shared" si="29"/>
        <v>23376.329544278706</v>
      </c>
      <c r="F35" s="2">
        <f t="shared" si="29"/>
        <v>30023.240413012805</v>
      </c>
      <c r="G35" s="2">
        <f t="shared" si="29"/>
        <v>37150.657005891888</v>
      </c>
      <c r="H35" s="2">
        <f t="shared" si="29"/>
        <v>44793.315120566273</v>
      </c>
      <c r="I35" s="2">
        <f t="shared" si="29"/>
        <v>52988.461608307043</v>
      </c>
      <c r="J35" s="2">
        <f t="shared" si="29"/>
        <v>61776.03589827528</v>
      </c>
      <c r="K35" s="2">
        <f t="shared" si="29"/>
        <v>71198.864644195506</v>
      </c>
      <c r="L35" s="2">
        <f t="shared" si="29"/>
        <v>81302.870442052779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</row>
    <row r="36" spans="1:42" ht="18" x14ac:dyDescent="0.3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</row>
    <row r="37" spans="1:42" x14ac:dyDescent="0.3">
      <c r="A37" s="60"/>
      <c r="B37" s="60"/>
      <c r="C37" s="14"/>
      <c r="D37" s="14"/>
      <c r="E37" s="14"/>
      <c r="F37" s="20"/>
      <c r="G37" s="16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</row>
    <row r="38" spans="1:42" x14ac:dyDescent="0.3">
      <c r="A38" s="60"/>
      <c r="B38" s="60"/>
      <c r="C38" s="14"/>
      <c r="D38" s="14"/>
      <c r="E38" s="14"/>
      <c r="F38" s="21"/>
      <c r="G38" s="16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</row>
    <row r="39" spans="1:42" x14ac:dyDescent="0.3">
      <c r="A39" s="60"/>
      <c r="B39" s="60"/>
      <c r="C39" s="14"/>
      <c r="D39" s="14"/>
      <c r="E39" s="14"/>
      <c r="F39" s="21"/>
      <c r="G39" s="16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</row>
    <row r="40" spans="1:42" x14ac:dyDescent="0.3">
      <c r="A40" s="14"/>
      <c r="B40" s="14"/>
      <c r="C40" s="14"/>
      <c r="D40" s="14"/>
      <c r="E40" s="14"/>
      <c r="F40" s="21"/>
      <c r="G40" s="16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</row>
    <row r="41" spans="1:42" x14ac:dyDescent="0.3">
      <c r="A41" s="14"/>
      <c r="B41" s="22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</row>
    <row r="42" spans="1:42" x14ac:dyDescent="0.3">
      <c r="A42" s="14"/>
      <c r="B42" s="2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</row>
    <row r="43" spans="1:42" x14ac:dyDescent="0.3">
      <c r="A43" s="14"/>
      <c r="B43" s="1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</row>
    <row r="44" spans="1:42" x14ac:dyDescent="0.3">
      <c r="A44" s="14"/>
      <c r="B44" s="14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</row>
    <row r="45" spans="1:42" x14ac:dyDescent="0.3">
      <c r="A45" s="14"/>
      <c r="B45" s="1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</row>
    <row r="46" spans="1:42" x14ac:dyDescent="0.3">
      <c r="A46" s="14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</row>
    <row r="47" spans="1:42" x14ac:dyDescent="0.3">
      <c r="A47" s="14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</row>
    <row r="48" spans="1:42" x14ac:dyDescent="0.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</row>
    <row r="49" spans="1:42" ht="18" x14ac:dyDescent="0.3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</row>
    <row r="50" spans="1:42" x14ac:dyDescent="0.3">
      <c r="A50" s="60"/>
      <c r="B50" s="60"/>
      <c r="C50" s="14"/>
      <c r="D50" s="14"/>
      <c r="E50" s="14"/>
      <c r="F50" s="20"/>
      <c r="G50" s="16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</row>
    <row r="51" spans="1:42" x14ac:dyDescent="0.3">
      <c r="A51" s="60"/>
      <c r="B51" s="60"/>
      <c r="C51" s="14"/>
      <c r="D51" s="14"/>
      <c r="E51" s="14"/>
      <c r="F51" s="21"/>
      <c r="G51" s="16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</row>
    <row r="52" spans="1:42" x14ac:dyDescent="0.3">
      <c r="A52" s="60"/>
      <c r="B52" s="60"/>
      <c r="C52" s="14"/>
      <c r="D52" s="14"/>
      <c r="E52" s="14"/>
      <c r="F52" s="21"/>
      <c r="G52" s="16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</row>
    <row r="53" spans="1:42" x14ac:dyDescent="0.3">
      <c r="A53" s="14"/>
      <c r="B53" s="14"/>
      <c r="C53" s="14"/>
      <c r="D53" s="14"/>
      <c r="E53" s="14"/>
      <c r="F53" s="21"/>
      <c r="G53" s="16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</row>
    <row r="54" spans="1:42" x14ac:dyDescent="0.3">
      <c r="A54" s="14"/>
      <c r="B54" s="22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</row>
    <row r="55" spans="1:42" x14ac:dyDescent="0.3">
      <c r="A55" s="14"/>
      <c r="B55" s="2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</row>
    <row r="56" spans="1:42" x14ac:dyDescent="0.3">
      <c r="A56" s="14"/>
      <c r="B56" s="1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</row>
    <row r="57" spans="1:42" x14ac:dyDescent="0.3">
      <c r="A57" s="14"/>
      <c r="B57" s="1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</row>
    <row r="58" spans="1:42" x14ac:dyDescent="0.3">
      <c r="A58" s="14"/>
      <c r="B58" s="1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</row>
    <row r="59" spans="1:42" x14ac:dyDescent="0.3">
      <c r="A59" s="14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</row>
    <row r="60" spans="1:42" x14ac:dyDescent="0.3">
      <c r="A60" s="14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</row>
    <row r="61" spans="1:42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</row>
    <row r="62" spans="1:42" ht="18" x14ac:dyDescent="0.3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</row>
    <row r="63" spans="1:42" x14ac:dyDescent="0.3">
      <c r="A63" s="60"/>
      <c r="B63" s="60"/>
      <c r="C63" s="14"/>
      <c r="D63" s="14"/>
      <c r="E63" s="14"/>
      <c r="F63" s="20"/>
      <c r="G63" s="16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</row>
    <row r="64" spans="1:42" x14ac:dyDescent="0.3">
      <c r="A64" s="60"/>
      <c r="B64" s="60"/>
      <c r="C64" s="14"/>
      <c r="D64" s="14"/>
      <c r="E64" s="14"/>
      <c r="F64" s="21"/>
      <c r="G64" s="16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</row>
    <row r="65" spans="1:42" x14ac:dyDescent="0.3">
      <c r="A65" s="60"/>
      <c r="B65" s="60"/>
      <c r="C65" s="14"/>
      <c r="D65" s="14"/>
      <c r="E65" s="14"/>
      <c r="F65" s="21"/>
      <c r="G65" s="16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</row>
    <row r="66" spans="1:42" x14ac:dyDescent="0.3">
      <c r="A66" s="14"/>
      <c r="B66" s="14"/>
      <c r="C66" s="14"/>
      <c r="D66" s="14"/>
      <c r="E66" s="14"/>
      <c r="F66" s="21"/>
      <c r="G66" s="16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</row>
    <row r="67" spans="1:42" x14ac:dyDescent="0.3">
      <c r="A67" s="14"/>
      <c r="B67" s="22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</row>
    <row r="68" spans="1:42" x14ac:dyDescent="0.3">
      <c r="A68" s="14"/>
      <c r="B68" s="2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</row>
    <row r="69" spans="1:42" x14ac:dyDescent="0.3">
      <c r="A69" s="14"/>
      <c r="B69" s="1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</row>
    <row r="70" spans="1:42" x14ac:dyDescent="0.3">
      <c r="A70" s="14"/>
      <c r="B70" s="1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</row>
    <row r="71" spans="1:42" x14ac:dyDescent="0.3">
      <c r="A71" s="14"/>
      <c r="B71" s="1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</row>
    <row r="72" spans="1:42" x14ac:dyDescent="0.3">
      <c r="A72" s="14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</row>
    <row r="73" spans="1:42" x14ac:dyDescent="0.3">
      <c r="A73" s="1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</row>
    <row r="74" spans="1:42" x14ac:dyDescent="0.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</row>
    <row r="75" spans="1:42" ht="18" x14ac:dyDescent="0.3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</row>
    <row r="76" spans="1:42" x14ac:dyDescent="0.3">
      <c r="A76" s="60"/>
      <c r="B76" s="60"/>
      <c r="C76" s="14"/>
      <c r="D76" s="14"/>
      <c r="E76" s="14"/>
      <c r="F76" s="20"/>
      <c r="G76" s="16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</row>
    <row r="77" spans="1:42" x14ac:dyDescent="0.3">
      <c r="A77" s="60"/>
      <c r="B77" s="60"/>
      <c r="C77" s="14"/>
      <c r="D77" s="14"/>
      <c r="E77" s="14"/>
      <c r="F77" s="21"/>
      <c r="G77" s="16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</row>
    <row r="78" spans="1:42" x14ac:dyDescent="0.3">
      <c r="A78" s="60"/>
      <c r="B78" s="60"/>
      <c r="C78" s="14"/>
      <c r="D78" s="14"/>
      <c r="E78" s="14"/>
      <c r="F78" s="21"/>
      <c r="G78" s="16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</row>
    <row r="79" spans="1:42" x14ac:dyDescent="0.3">
      <c r="A79" s="14"/>
      <c r="B79" s="14"/>
      <c r="C79" s="14"/>
      <c r="D79" s="14"/>
      <c r="E79" s="14"/>
      <c r="F79" s="21"/>
      <c r="G79" s="16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</row>
    <row r="80" spans="1:42" x14ac:dyDescent="0.3">
      <c r="A80" s="14"/>
      <c r="B80" s="22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</row>
    <row r="81" spans="1:42" x14ac:dyDescent="0.3">
      <c r="A81" s="14"/>
      <c r="B81" s="2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</row>
    <row r="82" spans="1:42" x14ac:dyDescent="0.3">
      <c r="A82" s="14"/>
      <c r="B82" s="14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</row>
    <row r="83" spans="1:42" x14ac:dyDescent="0.3">
      <c r="A83" s="14"/>
      <c r="B83" s="14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</row>
    <row r="84" spans="1:42" x14ac:dyDescent="0.3">
      <c r="A84" s="14"/>
      <c r="B84" s="14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</row>
    <row r="85" spans="1:42" x14ac:dyDescent="0.3">
      <c r="A85" s="1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</row>
    <row r="86" spans="1:42" x14ac:dyDescent="0.3">
      <c r="A86" s="14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</row>
    <row r="87" spans="1:42" x14ac:dyDescent="0.3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</row>
    <row r="88" spans="1:42" x14ac:dyDescent="0.3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</row>
    <row r="89" spans="1:42" x14ac:dyDescent="0.3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</row>
    <row r="90" spans="1:42" x14ac:dyDescent="0.3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</row>
    <row r="91" spans="1:42" x14ac:dyDescent="0.3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</row>
    <row r="92" spans="1:42" x14ac:dyDescent="0.3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</row>
    <row r="93" spans="1:42" x14ac:dyDescent="0.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</row>
    <row r="94" spans="1:42" x14ac:dyDescent="0.3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</row>
    <row r="95" spans="1:42" x14ac:dyDescent="0.3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</row>
    <row r="96" spans="1:42" x14ac:dyDescent="0.3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</row>
    <row r="97" spans="1:42" x14ac:dyDescent="0.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</row>
    <row r="98" spans="1:42" x14ac:dyDescent="0.3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</row>
    <row r="99" spans="1:42" x14ac:dyDescent="0.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</row>
    <row r="100" spans="1:42" x14ac:dyDescent="0.3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</row>
    <row r="101" spans="1:42" x14ac:dyDescent="0.3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</row>
  </sheetData>
  <mergeCells count="15">
    <mergeCell ref="A49:L49"/>
    <mergeCell ref="A20:L20"/>
    <mergeCell ref="A2:L2"/>
    <mergeCell ref="A21:B23"/>
    <mergeCell ref="A36:L36"/>
    <mergeCell ref="A37:B39"/>
    <mergeCell ref="A32:A33"/>
    <mergeCell ref="K16:K17"/>
    <mergeCell ref="L16:L17"/>
    <mergeCell ref="J16:J17"/>
    <mergeCell ref="A50:B52"/>
    <mergeCell ref="A62:L62"/>
    <mergeCell ref="A63:B65"/>
    <mergeCell ref="A75:L75"/>
    <mergeCell ref="A76:B78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74852-5ACC-4AD9-8064-5636F0360069}">
  <dimension ref="A1:BJ101"/>
  <sheetViews>
    <sheetView workbookViewId="0">
      <selection activeCell="B27" sqref="B27"/>
    </sheetView>
  </sheetViews>
  <sheetFormatPr baseColWidth="10" defaultRowHeight="14.4" x14ac:dyDescent="0.3"/>
  <cols>
    <col min="1" max="1" width="21.21875" bestFit="1" customWidth="1"/>
    <col min="2" max="2" width="14.88671875" bestFit="1" customWidth="1"/>
    <col min="3" max="4" width="11.44140625" bestFit="1" customWidth="1"/>
    <col min="5" max="5" width="12.44140625" customWidth="1"/>
    <col min="6" max="6" width="11.44140625" bestFit="1" customWidth="1"/>
    <col min="7" max="10" width="13" bestFit="1" customWidth="1"/>
    <col min="11" max="12" width="14" bestFit="1" customWidth="1"/>
    <col min="13" max="42" width="14" customWidth="1"/>
  </cols>
  <sheetData>
    <row r="1" spans="1:62" ht="15" thickBot="1" x14ac:dyDescent="0.3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</row>
    <row r="2" spans="1:62" ht="24" thickBot="1" x14ac:dyDescent="0.5">
      <c r="A2" s="40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</row>
    <row r="3" spans="1:62" ht="14.4" customHeight="1" x14ac:dyDescent="0.45">
      <c r="A3" s="15"/>
      <c r="B3" s="14"/>
      <c r="C3" s="14"/>
      <c r="D3" s="14"/>
      <c r="E3" s="14"/>
      <c r="F3" s="14"/>
      <c r="G3" s="1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1:62" ht="14.4" customHeight="1" x14ac:dyDescent="0.45">
      <c r="A4" s="15"/>
      <c r="B4" s="14"/>
      <c r="C4" s="14"/>
      <c r="D4" s="14"/>
      <c r="E4" s="14"/>
      <c r="F4" s="14"/>
      <c r="G4" s="16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1:62" ht="14.4" customHeight="1" x14ac:dyDescent="0.45">
      <c r="A5" s="15"/>
      <c r="B5" s="14"/>
      <c r="C5" s="14"/>
      <c r="D5" s="14"/>
      <c r="E5" s="14"/>
      <c r="F5" s="14"/>
      <c r="G5" s="16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62" ht="14.4" customHeight="1" x14ac:dyDescent="0.45">
      <c r="A6" s="15"/>
      <c r="B6" s="14"/>
      <c r="C6" s="14"/>
      <c r="D6" s="14"/>
      <c r="E6" s="14"/>
      <c r="F6" s="14"/>
      <c r="G6" s="16"/>
      <c r="H6" s="14"/>
      <c r="I6" s="14"/>
      <c r="J6" s="29"/>
      <c r="K6" s="30" t="s">
        <v>36</v>
      </c>
      <c r="L6" s="30" t="s">
        <v>10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62" ht="14.4" customHeight="1" x14ac:dyDescent="0.45">
      <c r="A7" s="15"/>
      <c r="B7" s="14"/>
      <c r="C7" s="14"/>
      <c r="D7" s="14"/>
      <c r="E7" s="14"/>
      <c r="F7" s="14"/>
      <c r="G7" s="16"/>
      <c r="H7" s="14"/>
      <c r="I7" s="14"/>
      <c r="J7" s="29" t="s">
        <v>37</v>
      </c>
      <c r="K7" s="31">
        <f>AP31</f>
        <v>737760.40703472809</v>
      </c>
      <c r="L7" s="31">
        <f>INDEX(B33:AP33,,N7)</f>
        <v>0</v>
      </c>
      <c r="M7" s="14"/>
      <c r="N7" s="35">
        <f>MATCH(L8-1,A26:AP26,0)</f>
        <v>36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1:62" ht="14.4" customHeight="1" x14ac:dyDescent="0.45">
      <c r="A8" s="15"/>
      <c r="B8" s="14"/>
      <c r="C8" s="14"/>
      <c r="D8" s="14"/>
      <c r="E8" s="14"/>
      <c r="F8" s="14"/>
      <c r="G8" s="16"/>
      <c r="H8" s="14"/>
      <c r="I8" s="14"/>
      <c r="J8" s="29" t="s">
        <v>20</v>
      </c>
      <c r="K8" s="29">
        <f>AP26</f>
        <v>70</v>
      </c>
      <c r="L8" s="34">
        <v>65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1:62" ht="14.4" customHeight="1" x14ac:dyDescent="0.45">
      <c r="A9" s="15"/>
      <c r="B9" s="14"/>
      <c r="C9" s="14"/>
      <c r="D9" s="14"/>
      <c r="E9" s="14"/>
      <c r="F9" s="14"/>
      <c r="G9" s="16"/>
      <c r="H9" s="14"/>
      <c r="I9" s="14"/>
      <c r="J9" s="32" t="s">
        <v>41</v>
      </c>
      <c r="K9" s="29">
        <v>30</v>
      </c>
      <c r="L9" s="34">
        <v>40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1:62" ht="14.4" customHeight="1" x14ac:dyDescent="0.45">
      <c r="A10" s="15"/>
      <c r="B10" s="14"/>
      <c r="C10" s="14"/>
      <c r="D10" s="14"/>
      <c r="E10" s="14"/>
      <c r="F10" s="14"/>
      <c r="G10" s="16"/>
      <c r="H10" s="14"/>
      <c r="I10" s="14"/>
      <c r="J10" s="29" t="s">
        <v>38</v>
      </c>
      <c r="K10" s="29">
        <f>K8+K9</f>
        <v>100</v>
      </c>
      <c r="L10" s="29">
        <f>L8+L9</f>
        <v>105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1:62" ht="14.4" customHeight="1" x14ac:dyDescent="0.45">
      <c r="A11" s="15"/>
      <c r="B11" s="14"/>
      <c r="C11" s="14"/>
      <c r="D11" s="14"/>
      <c r="E11" s="14"/>
      <c r="F11" s="14"/>
      <c r="G11" s="16"/>
      <c r="H11" s="14"/>
      <c r="I11" s="14"/>
      <c r="J11" s="29" t="s">
        <v>39</v>
      </c>
      <c r="K11" s="33">
        <f>PMT(4%/12,K9*12,-K7,0)</f>
        <v>3522.1810270720243</v>
      </c>
      <c r="L11" s="33">
        <f>PMT(4%/12,L9*12,-L7,0)</f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1:62" ht="14.4" customHeight="1" x14ac:dyDescent="0.45">
      <c r="A12" s="15"/>
      <c r="B12" s="14"/>
      <c r="C12" s="14"/>
      <c r="D12" s="14"/>
      <c r="E12" s="14"/>
      <c r="F12" s="14"/>
      <c r="G12" s="16"/>
      <c r="H12" s="14"/>
      <c r="I12" s="14"/>
      <c r="J12" s="38" t="s">
        <v>46</v>
      </c>
      <c r="K12" s="37">
        <v>0.02</v>
      </c>
      <c r="L12" s="37">
        <v>0.02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1:62" ht="14.4" customHeight="1" x14ac:dyDescent="0.45">
      <c r="A13" s="15"/>
      <c r="B13" s="14"/>
      <c r="C13" s="14"/>
      <c r="D13" s="14"/>
      <c r="E13" s="14"/>
      <c r="F13" s="14"/>
      <c r="G13" s="16"/>
      <c r="H13" s="14"/>
      <c r="I13" s="14"/>
      <c r="J13" s="38" t="s">
        <v>47</v>
      </c>
      <c r="K13" s="33">
        <f>-PV(K12,K9,0,K11)</f>
        <v>1944.4936107638321</v>
      </c>
      <c r="L13" s="33">
        <f>-PV(L12,L9,0,L11)</f>
        <v>0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</row>
    <row r="14" spans="1:62" ht="14.4" customHeight="1" x14ac:dyDescent="0.45">
      <c r="A14" s="15"/>
      <c r="B14" s="14"/>
      <c r="C14" s="14"/>
      <c r="D14" s="14"/>
      <c r="E14" s="14"/>
      <c r="F14" s="14"/>
      <c r="G14" s="16"/>
      <c r="H14" s="14"/>
      <c r="I14" s="14"/>
      <c r="J14" s="29" t="s">
        <v>40</v>
      </c>
      <c r="K14" s="31">
        <v>0</v>
      </c>
      <c r="L14" s="31">
        <v>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</row>
    <row r="15" spans="1:62" ht="14.4" customHeight="1" x14ac:dyDescent="0.45">
      <c r="A15" s="15"/>
      <c r="B15" s="14"/>
      <c r="C15" s="14"/>
      <c r="D15" s="14"/>
      <c r="E15" s="14"/>
      <c r="F15" s="14"/>
      <c r="G15" s="16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</row>
    <row r="16" spans="1:62" ht="14.4" customHeight="1" x14ac:dyDescent="0.45">
      <c r="A16" s="15"/>
      <c r="B16" s="14"/>
      <c r="C16" s="14"/>
      <c r="D16" s="14"/>
      <c r="E16" s="14"/>
      <c r="F16" s="14"/>
      <c r="G16" s="16"/>
      <c r="H16" s="14"/>
      <c r="I16" s="14"/>
      <c r="J16" s="62" t="s">
        <v>42</v>
      </c>
      <c r="K16" s="58">
        <v>500000</v>
      </c>
      <c r="L16" s="58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</row>
    <row r="17" spans="1:62" ht="14.4" customHeight="1" x14ac:dyDescent="0.45">
      <c r="A17" s="15"/>
      <c r="B17" s="14"/>
      <c r="C17" s="14"/>
      <c r="D17" s="14"/>
      <c r="E17" s="14"/>
      <c r="F17" s="14"/>
      <c r="G17" s="16"/>
      <c r="H17" s="14"/>
      <c r="I17" s="14"/>
      <c r="J17" s="63"/>
      <c r="K17" s="59"/>
      <c r="L17" s="59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</row>
    <row r="18" spans="1:62" ht="14.4" customHeight="1" x14ac:dyDescent="0.45">
      <c r="A18" s="15"/>
      <c r="B18" s="14"/>
      <c r="C18" s="14"/>
      <c r="D18" s="14"/>
      <c r="E18" s="14"/>
      <c r="F18" s="14"/>
      <c r="G18" s="16"/>
      <c r="H18" s="14"/>
      <c r="I18" s="14"/>
      <c r="J18" s="39" t="s">
        <v>48</v>
      </c>
      <c r="K18" s="33">
        <f>PMT(4%/12,K9*12,-K7,K16)</f>
        <v>2801.7712164113927</v>
      </c>
      <c r="L18" s="33">
        <f>PMT(4%/12,L9*12,-L7,L16)</f>
        <v>0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</row>
    <row r="19" spans="1:62" ht="14.4" customHeight="1" x14ac:dyDescent="0.45">
      <c r="A19" s="15"/>
      <c r="B19" s="14"/>
      <c r="C19" s="14"/>
      <c r="D19" s="14"/>
      <c r="E19" s="14"/>
      <c r="F19" s="14"/>
      <c r="G19" s="16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</row>
    <row r="20" spans="1:62" ht="18" x14ac:dyDescent="0.35">
      <c r="A20" s="49" t="s">
        <v>17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</row>
    <row r="21" spans="1:62" x14ac:dyDescent="0.3">
      <c r="A21" s="43" t="s">
        <v>6</v>
      </c>
      <c r="B21" s="44"/>
      <c r="C21" s="9" t="s">
        <v>5</v>
      </c>
      <c r="D21" s="10"/>
      <c r="E21" s="11"/>
      <c r="F21" s="12">
        <v>7.0000000000000007E-2</v>
      </c>
      <c r="G21" s="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</row>
    <row r="22" spans="1:62" x14ac:dyDescent="0.3">
      <c r="A22" s="45"/>
      <c r="B22" s="46"/>
      <c r="C22" s="9" t="s">
        <v>19</v>
      </c>
      <c r="D22" s="10"/>
      <c r="E22" s="11"/>
      <c r="F22" s="13">
        <v>250</v>
      </c>
      <c r="G22" s="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</row>
    <row r="23" spans="1:62" x14ac:dyDescent="0.3">
      <c r="A23" s="47"/>
      <c r="B23" s="48"/>
      <c r="C23" s="9" t="s">
        <v>0</v>
      </c>
      <c r="D23" s="10"/>
      <c r="E23" s="11"/>
      <c r="F23" s="13">
        <v>5000</v>
      </c>
      <c r="G23" s="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</row>
    <row r="24" spans="1:62" x14ac:dyDescent="0.3">
      <c r="A24" s="6"/>
      <c r="B24" s="6"/>
      <c r="C24" s="6"/>
      <c r="D24" s="6"/>
      <c r="E24" s="6"/>
      <c r="F24" s="8"/>
      <c r="G24" s="7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</row>
    <row r="25" spans="1:62" x14ac:dyDescent="0.3">
      <c r="A25" s="17" t="s">
        <v>4</v>
      </c>
      <c r="B25" s="19" t="s">
        <v>13</v>
      </c>
      <c r="C25" s="19">
        <v>1</v>
      </c>
      <c r="D25" s="19">
        <f>C25+1</f>
        <v>2</v>
      </c>
      <c r="E25" s="19">
        <f t="shared" ref="E25:T27" si="0">D25+1</f>
        <v>3</v>
      </c>
      <c r="F25" s="19">
        <f t="shared" si="0"/>
        <v>4</v>
      </c>
      <c r="G25" s="19">
        <f t="shared" si="0"/>
        <v>5</v>
      </c>
      <c r="H25" s="19">
        <f t="shared" si="0"/>
        <v>6</v>
      </c>
      <c r="I25" s="19">
        <f t="shared" si="0"/>
        <v>7</v>
      </c>
      <c r="J25" s="19">
        <f t="shared" si="0"/>
        <v>8</v>
      </c>
      <c r="K25" s="19">
        <f t="shared" si="0"/>
        <v>9</v>
      </c>
      <c r="L25" s="19">
        <f t="shared" si="0"/>
        <v>10</v>
      </c>
      <c r="M25" s="19">
        <f t="shared" si="0"/>
        <v>11</v>
      </c>
      <c r="N25" s="19">
        <f t="shared" si="0"/>
        <v>12</v>
      </c>
      <c r="O25" s="19">
        <f t="shared" si="0"/>
        <v>13</v>
      </c>
      <c r="P25" s="19">
        <f t="shared" si="0"/>
        <v>14</v>
      </c>
      <c r="Q25" s="19">
        <f t="shared" si="0"/>
        <v>15</v>
      </c>
      <c r="R25" s="19">
        <f t="shared" si="0"/>
        <v>16</v>
      </c>
      <c r="S25" s="19">
        <f t="shared" si="0"/>
        <v>17</v>
      </c>
      <c r="T25" s="19">
        <f t="shared" si="0"/>
        <v>18</v>
      </c>
      <c r="U25" s="19">
        <f t="shared" ref="U25:AF27" si="1">T25+1</f>
        <v>19</v>
      </c>
      <c r="V25" s="19">
        <f t="shared" si="1"/>
        <v>20</v>
      </c>
      <c r="W25" s="19">
        <f t="shared" si="1"/>
        <v>21</v>
      </c>
      <c r="X25" s="19">
        <f t="shared" si="1"/>
        <v>22</v>
      </c>
      <c r="Y25" s="19">
        <f t="shared" si="1"/>
        <v>23</v>
      </c>
      <c r="Z25" s="19">
        <f t="shared" si="1"/>
        <v>24</v>
      </c>
      <c r="AA25" s="19">
        <f t="shared" si="1"/>
        <v>25</v>
      </c>
      <c r="AB25" s="19">
        <f t="shared" si="1"/>
        <v>26</v>
      </c>
      <c r="AC25" s="19">
        <f t="shared" si="1"/>
        <v>27</v>
      </c>
      <c r="AD25" s="19">
        <f t="shared" si="1"/>
        <v>28</v>
      </c>
      <c r="AE25" s="19">
        <f t="shared" si="1"/>
        <v>29</v>
      </c>
      <c r="AF25" s="19">
        <f t="shared" si="1"/>
        <v>30</v>
      </c>
      <c r="AG25" s="19">
        <f t="shared" ref="AG25:AG27" si="2">AF25+1</f>
        <v>31</v>
      </c>
      <c r="AH25" s="19">
        <f t="shared" ref="AH25:AH27" si="3">AG25+1</f>
        <v>32</v>
      </c>
      <c r="AI25" s="19">
        <f t="shared" ref="AI25:AI27" si="4">AH25+1</f>
        <v>33</v>
      </c>
      <c r="AJ25" s="19">
        <f t="shared" ref="AJ25:AJ27" si="5">AI25+1</f>
        <v>34</v>
      </c>
      <c r="AK25" s="19">
        <f t="shared" ref="AK25:AK27" si="6">AJ25+1</f>
        <v>35</v>
      </c>
      <c r="AL25" s="19">
        <f t="shared" ref="AL25:AL27" si="7">AK25+1</f>
        <v>36</v>
      </c>
      <c r="AM25" s="19">
        <f t="shared" ref="AM25:AM27" si="8">AL25+1</f>
        <v>37</v>
      </c>
      <c r="AN25" s="19">
        <f t="shared" ref="AN25:AN27" si="9">AM25+1</f>
        <v>38</v>
      </c>
      <c r="AO25" s="19">
        <f t="shared" ref="AO25:AO27" si="10">AN25+1</f>
        <v>39</v>
      </c>
      <c r="AP25" s="19">
        <f t="shared" ref="AP25:AP27" si="11">AO25+1</f>
        <v>40</v>
      </c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</row>
    <row r="26" spans="1:62" x14ac:dyDescent="0.3">
      <c r="A26" s="17" t="s">
        <v>20</v>
      </c>
      <c r="B26" s="26">
        <v>30</v>
      </c>
      <c r="C26" s="19">
        <f>B26+1</f>
        <v>31</v>
      </c>
      <c r="D26" s="19">
        <f t="shared" ref="D26" si="12">C26+1</f>
        <v>32</v>
      </c>
      <c r="E26" s="19">
        <f t="shared" si="0"/>
        <v>33</v>
      </c>
      <c r="F26" s="19">
        <f t="shared" si="0"/>
        <v>34</v>
      </c>
      <c r="G26" s="19">
        <f t="shared" si="0"/>
        <v>35</v>
      </c>
      <c r="H26" s="19">
        <f t="shared" si="0"/>
        <v>36</v>
      </c>
      <c r="I26" s="19">
        <f t="shared" si="0"/>
        <v>37</v>
      </c>
      <c r="J26" s="19">
        <f t="shared" si="0"/>
        <v>38</v>
      </c>
      <c r="K26" s="19">
        <f t="shared" si="0"/>
        <v>39</v>
      </c>
      <c r="L26" s="19">
        <f t="shared" si="0"/>
        <v>40</v>
      </c>
      <c r="M26" s="19">
        <f t="shared" si="0"/>
        <v>41</v>
      </c>
      <c r="N26" s="19">
        <f t="shared" si="0"/>
        <v>42</v>
      </c>
      <c r="O26" s="19">
        <f t="shared" si="0"/>
        <v>43</v>
      </c>
      <c r="P26" s="19">
        <f t="shared" si="0"/>
        <v>44</v>
      </c>
      <c r="Q26" s="19">
        <f t="shared" si="0"/>
        <v>45</v>
      </c>
      <c r="R26" s="19">
        <f t="shared" si="0"/>
        <v>46</v>
      </c>
      <c r="S26" s="19">
        <f t="shared" si="0"/>
        <v>47</v>
      </c>
      <c r="T26" s="19">
        <f t="shared" si="0"/>
        <v>48</v>
      </c>
      <c r="U26" s="19">
        <f t="shared" si="1"/>
        <v>49</v>
      </c>
      <c r="V26" s="19">
        <f t="shared" si="1"/>
        <v>50</v>
      </c>
      <c r="W26" s="19">
        <f t="shared" si="1"/>
        <v>51</v>
      </c>
      <c r="X26" s="19">
        <f t="shared" si="1"/>
        <v>52</v>
      </c>
      <c r="Y26" s="19">
        <f t="shared" si="1"/>
        <v>53</v>
      </c>
      <c r="Z26" s="19">
        <f t="shared" si="1"/>
        <v>54</v>
      </c>
      <c r="AA26" s="19">
        <f t="shared" si="1"/>
        <v>55</v>
      </c>
      <c r="AB26" s="19">
        <f t="shared" si="1"/>
        <v>56</v>
      </c>
      <c r="AC26" s="19">
        <f t="shared" si="1"/>
        <v>57</v>
      </c>
      <c r="AD26" s="19">
        <f t="shared" si="1"/>
        <v>58</v>
      </c>
      <c r="AE26" s="19">
        <f t="shared" si="1"/>
        <v>59</v>
      </c>
      <c r="AF26" s="19">
        <f t="shared" si="1"/>
        <v>60</v>
      </c>
      <c r="AG26" s="19">
        <f t="shared" si="2"/>
        <v>61</v>
      </c>
      <c r="AH26" s="19">
        <f t="shared" si="3"/>
        <v>62</v>
      </c>
      <c r="AI26" s="19">
        <f t="shared" si="4"/>
        <v>63</v>
      </c>
      <c r="AJ26" s="19">
        <f t="shared" si="5"/>
        <v>64</v>
      </c>
      <c r="AK26" s="19">
        <f t="shared" si="6"/>
        <v>65</v>
      </c>
      <c r="AL26" s="19">
        <f t="shared" si="7"/>
        <v>66</v>
      </c>
      <c r="AM26" s="19">
        <f t="shared" si="8"/>
        <v>67</v>
      </c>
      <c r="AN26" s="19">
        <f t="shared" si="9"/>
        <v>68</v>
      </c>
      <c r="AO26" s="19">
        <f t="shared" si="10"/>
        <v>69</v>
      </c>
      <c r="AP26" s="19">
        <f t="shared" si="11"/>
        <v>70</v>
      </c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</row>
    <row r="27" spans="1:62" x14ac:dyDescent="0.3">
      <c r="A27" s="17" t="s">
        <v>1</v>
      </c>
      <c r="B27" s="26">
        <f>'Plan 10 Jahre'!B27</f>
        <v>2022</v>
      </c>
      <c r="C27" s="19">
        <f>B27+1</f>
        <v>2023</v>
      </c>
      <c r="D27" s="19">
        <f t="shared" ref="D27" si="13">C27+1</f>
        <v>2024</v>
      </c>
      <c r="E27" s="19">
        <f t="shared" si="0"/>
        <v>2025</v>
      </c>
      <c r="F27" s="19">
        <f t="shared" si="0"/>
        <v>2026</v>
      </c>
      <c r="G27" s="19">
        <f t="shared" si="0"/>
        <v>2027</v>
      </c>
      <c r="H27" s="19">
        <f t="shared" si="0"/>
        <v>2028</v>
      </c>
      <c r="I27" s="19">
        <f t="shared" si="0"/>
        <v>2029</v>
      </c>
      <c r="J27" s="19">
        <f t="shared" si="0"/>
        <v>2030</v>
      </c>
      <c r="K27" s="19">
        <f t="shared" si="0"/>
        <v>2031</v>
      </c>
      <c r="L27" s="19">
        <f t="shared" si="0"/>
        <v>2032</v>
      </c>
      <c r="M27" s="19">
        <f t="shared" si="0"/>
        <v>2033</v>
      </c>
      <c r="N27" s="19">
        <f t="shared" si="0"/>
        <v>2034</v>
      </c>
      <c r="O27" s="19">
        <f t="shared" si="0"/>
        <v>2035</v>
      </c>
      <c r="P27" s="19">
        <f t="shared" si="0"/>
        <v>2036</v>
      </c>
      <c r="Q27" s="19">
        <f t="shared" si="0"/>
        <v>2037</v>
      </c>
      <c r="R27" s="19">
        <f t="shared" si="0"/>
        <v>2038</v>
      </c>
      <c r="S27" s="19">
        <f t="shared" si="0"/>
        <v>2039</v>
      </c>
      <c r="T27" s="19">
        <f t="shared" si="0"/>
        <v>2040</v>
      </c>
      <c r="U27" s="19">
        <f t="shared" si="1"/>
        <v>2041</v>
      </c>
      <c r="V27" s="19">
        <f t="shared" si="1"/>
        <v>2042</v>
      </c>
      <c r="W27" s="19">
        <f t="shared" si="1"/>
        <v>2043</v>
      </c>
      <c r="X27" s="19">
        <f t="shared" si="1"/>
        <v>2044</v>
      </c>
      <c r="Y27" s="19">
        <f t="shared" si="1"/>
        <v>2045</v>
      </c>
      <c r="Z27" s="19">
        <f t="shared" si="1"/>
        <v>2046</v>
      </c>
      <c r="AA27" s="19">
        <f t="shared" si="1"/>
        <v>2047</v>
      </c>
      <c r="AB27" s="19">
        <f t="shared" si="1"/>
        <v>2048</v>
      </c>
      <c r="AC27" s="19">
        <f t="shared" si="1"/>
        <v>2049</v>
      </c>
      <c r="AD27" s="19">
        <f t="shared" si="1"/>
        <v>2050</v>
      </c>
      <c r="AE27" s="19">
        <f t="shared" si="1"/>
        <v>2051</v>
      </c>
      <c r="AF27" s="19">
        <f t="shared" si="1"/>
        <v>2052</v>
      </c>
      <c r="AG27" s="19">
        <f t="shared" si="2"/>
        <v>2053</v>
      </c>
      <c r="AH27" s="19">
        <f t="shared" si="3"/>
        <v>2054</v>
      </c>
      <c r="AI27" s="19">
        <f t="shared" si="4"/>
        <v>2055</v>
      </c>
      <c r="AJ27" s="19">
        <f t="shared" si="5"/>
        <v>2056</v>
      </c>
      <c r="AK27" s="19">
        <f t="shared" si="6"/>
        <v>2057</v>
      </c>
      <c r="AL27" s="19">
        <f t="shared" si="7"/>
        <v>2058</v>
      </c>
      <c r="AM27" s="19">
        <f t="shared" si="8"/>
        <v>2059</v>
      </c>
      <c r="AN27" s="19">
        <f t="shared" si="9"/>
        <v>2060</v>
      </c>
      <c r="AO27" s="19">
        <f t="shared" si="10"/>
        <v>2061</v>
      </c>
      <c r="AP27" s="19">
        <f t="shared" si="11"/>
        <v>2062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</row>
    <row r="28" spans="1:62" x14ac:dyDescent="0.3">
      <c r="A28" s="17" t="s">
        <v>3</v>
      </c>
      <c r="B28" s="17"/>
      <c r="C28" s="13">
        <f>F22</f>
        <v>250</v>
      </c>
      <c r="D28" s="13">
        <f>C28</f>
        <v>250</v>
      </c>
      <c r="E28" s="13">
        <f t="shared" ref="E28:AF28" si="14">D28</f>
        <v>250</v>
      </c>
      <c r="F28" s="13">
        <f t="shared" si="14"/>
        <v>250</v>
      </c>
      <c r="G28" s="13">
        <f t="shared" si="14"/>
        <v>250</v>
      </c>
      <c r="H28" s="13">
        <f t="shared" si="14"/>
        <v>250</v>
      </c>
      <c r="I28" s="13">
        <f t="shared" si="14"/>
        <v>250</v>
      </c>
      <c r="J28" s="13">
        <f t="shared" si="14"/>
        <v>250</v>
      </c>
      <c r="K28" s="13">
        <f t="shared" si="14"/>
        <v>250</v>
      </c>
      <c r="L28" s="13">
        <f t="shared" si="14"/>
        <v>250</v>
      </c>
      <c r="M28" s="13">
        <f t="shared" si="14"/>
        <v>250</v>
      </c>
      <c r="N28" s="13">
        <f t="shared" si="14"/>
        <v>250</v>
      </c>
      <c r="O28" s="13">
        <f t="shared" si="14"/>
        <v>250</v>
      </c>
      <c r="P28" s="13">
        <f t="shared" si="14"/>
        <v>250</v>
      </c>
      <c r="Q28" s="13">
        <f t="shared" si="14"/>
        <v>250</v>
      </c>
      <c r="R28" s="13">
        <f t="shared" si="14"/>
        <v>250</v>
      </c>
      <c r="S28" s="13">
        <f t="shared" si="14"/>
        <v>250</v>
      </c>
      <c r="T28" s="13">
        <f t="shared" si="14"/>
        <v>250</v>
      </c>
      <c r="U28" s="13">
        <f t="shared" si="14"/>
        <v>250</v>
      </c>
      <c r="V28" s="13">
        <f t="shared" si="14"/>
        <v>250</v>
      </c>
      <c r="W28" s="13">
        <f t="shared" si="14"/>
        <v>250</v>
      </c>
      <c r="X28" s="13">
        <f t="shared" si="14"/>
        <v>250</v>
      </c>
      <c r="Y28" s="13">
        <f t="shared" si="14"/>
        <v>250</v>
      </c>
      <c r="Z28" s="13">
        <f t="shared" si="14"/>
        <v>250</v>
      </c>
      <c r="AA28" s="13">
        <f t="shared" si="14"/>
        <v>250</v>
      </c>
      <c r="AB28" s="13">
        <f t="shared" si="14"/>
        <v>250</v>
      </c>
      <c r="AC28" s="13">
        <f t="shared" si="14"/>
        <v>250</v>
      </c>
      <c r="AD28" s="13">
        <f t="shared" si="14"/>
        <v>250</v>
      </c>
      <c r="AE28" s="13">
        <f t="shared" si="14"/>
        <v>250</v>
      </c>
      <c r="AF28" s="13">
        <f t="shared" si="14"/>
        <v>250</v>
      </c>
      <c r="AG28" s="13">
        <f t="shared" ref="AG28" si="15">AF28</f>
        <v>250</v>
      </c>
      <c r="AH28" s="13">
        <f t="shared" ref="AH28" si="16">AG28</f>
        <v>250</v>
      </c>
      <c r="AI28" s="13">
        <f t="shared" ref="AI28" si="17">AH28</f>
        <v>250</v>
      </c>
      <c r="AJ28" s="13">
        <f t="shared" ref="AJ28" si="18">AI28</f>
        <v>250</v>
      </c>
      <c r="AK28" s="13">
        <f t="shared" ref="AK28" si="19">AJ28</f>
        <v>250</v>
      </c>
      <c r="AL28" s="13">
        <f t="shared" ref="AL28" si="20">AK28</f>
        <v>250</v>
      </c>
      <c r="AM28" s="13">
        <f t="shared" ref="AM28" si="21">AL28</f>
        <v>250</v>
      </c>
      <c r="AN28" s="13">
        <f t="shared" ref="AN28" si="22">AM28</f>
        <v>250</v>
      </c>
      <c r="AO28" s="13">
        <f t="shared" ref="AO28" si="23">AN28</f>
        <v>250</v>
      </c>
      <c r="AP28" s="13">
        <f t="shared" ref="AP28" si="24">AO28</f>
        <v>250</v>
      </c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</row>
    <row r="29" spans="1:62" x14ac:dyDescent="0.3">
      <c r="A29" s="17" t="s">
        <v>14</v>
      </c>
      <c r="B29" s="17"/>
      <c r="C29" s="18">
        <f>F23</f>
        <v>5000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2"/>
      <c r="Z29" s="28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</row>
    <row r="30" spans="1:62" x14ac:dyDescent="0.3">
      <c r="A30" s="17" t="s">
        <v>2</v>
      </c>
      <c r="B30" s="17"/>
      <c r="C30" s="18">
        <f>C28*12+C29</f>
        <v>8000</v>
      </c>
      <c r="D30" s="18">
        <f>12*D28+C30+D29</f>
        <v>11000</v>
      </c>
      <c r="E30" s="18">
        <f t="shared" ref="E30:AF30" si="25">12*E28+D30+E29</f>
        <v>14000</v>
      </c>
      <c r="F30" s="18">
        <f t="shared" si="25"/>
        <v>17000</v>
      </c>
      <c r="G30" s="18">
        <f t="shared" si="25"/>
        <v>20000</v>
      </c>
      <c r="H30" s="18">
        <f t="shared" si="25"/>
        <v>23000</v>
      </c>
      <c r="I30" s="18">
        <f t="shared" si="25"/>
        <v>26000</v>
      </c>
      <c r="J30" s="18">
        <f t="shared" si="25"/>
        <v>29000</v>
      </c>
      <c r="K30" s="18">
        <f t="shared" si="25"/>
        <v>32000</v>
      </c>
      <c r="L30" s="18">
        <f t="shared" si="25"/>
        <v>35000</v>
      </c>
      <c r="M30" s="18">
        <f t="shared" si="25"/>
        <v>38000</v>
      </c>
      <c r="N30" s="18">
        <f t="shared" si="25"/>
        <v>41000</v>
      </c>
      <c r="O30" s="18">
        <f t="shared" si="25"/>
        <v>44000</v>
      </c>
      <c r="P30" s="18">
        <f t="shared" si="25"/>
        <v>47000</v>
      </c>
      <c r="Q30" s="18">
        <f t="shared" si="25"/>
        <v>50000</v>
      </c>
      <c r="R30" s="18">
        <f t="shared" si="25"/>
        <v>53000</v>
      </c>
      <c r="S30" s="18">
        <f t="shared" si="25"/>
        <v>56000</v>
      </c>
      <c r="T30" s="18">
        <f t="shared" si="25"/>
        <v>59000</v>
      </c>
      <c r="U30" s="18">
        <f t="shared" si="25"/>
        <v>62000</v>
      </c>
      <c r="V30" s="18">
        <f t="shared" si="25"/>
        <v>65000</v>
      </c>
      <c r="W30" s="18">
        <f t="shared" si="25"/>
        <v>68000</v>
      </c>
      <c r="X30" s="18">
        <f t="shared" si="25"/>
        <v>71000</v>
      </c>
      <c r="Y30" s="18">
        <f t="shared" si="25"/>
        <v>74000</v>
      </c>
      <c r="Z30" s="18">
        <f t="shared" si="25"/>
        <v>77000</v>
      </c>
      <c r="AA30" s="18">
        <f t="shared" si="25"/>
        <v>80000</v>
      </c>
      <c r="AB30" s="18">
        <f t="shared" si="25"/>
        <v>83000</v>
      </c>
      <c r="AC30" s="18">
        <f t="shared" si="25"/>
        <v>86000</v>
      </c>
      <c r="AD30" s="18">
        <f t="shared" si="25"/>
        <v>89000</v>
      </c>
      <c r="AE30" s="18">
        <f t="shared" si="25"/>
        <v>92000</v>
      </c>
      <c r="AF30" s="18">
        <f t="shared" si="25"/>
        <v>95000</v>
      </c>
      <c r="AG30" s="18">
        <f t="shared" ref="AG30" si="26">12*AG28+AF30+AG29</f>
        <v>98000</v>
      </c>
      <c r="AH30" s="18">
        <f t="shared" ref="AH30" si="27">12*AH28+AG30+AH29</f>
        <v>101000</v>
      </c>
      <c r="AI30" s="18">
        <f t="shared" ref="AI30" si="28">12*AI28+AH30+AI29</f>
        <v>104000</v>
      </c>
      <c r="AJ30" s="18">
        <f t="shared" ref="AJ30" si="29">12*AJ28+AI30+AJ29</f>
        <v>107000</v>
      </c>
      <c r="AK30" s="18">
        <f t="shared" ref="AK30" si="30">12*AK28+AJ30+AK29</f>
        <v>110000</v>
      </c>
      <c r="AL30" s="18">
        <f t="shared" ref="AL30" si="31">12*AL28+AK30+AL29</f>
        <v>113000</v>
      </c>
      <c r="AM30" s="18">
        <f t="shared" ref="AM30" si="32">12*AM28+AL30+AM29</f>
        <v>116000</v>
      </c>
      <c r="AN30" s="18">
        <f t="shared" ref="AN30" si="33">12*AN28+AM30+AN29</f>
        <v>119000</v>
      </c>
      <c r="AO30" s="18">
        <f t="shared" ref="AO30" si="34">12*AO28+AN30+AO29</f>
        <v>122000</v>
      </c>
      <c r="AP30" s="18">
        <f t="shared" ref="AP30" si="35">12*AP28+AO30+AP29</f>
        <v>125000</v>
      </c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</row>
    <row r="31" spans="1:62" x14ac:dyDescent="0.3">
      <c r="A31" s="17" t="s">
        <v>11</v>
      </c>
      <c r="B31" s="18"/>
      <c r="C31" s="18">
        <f>FV($F$21/12,12,-C28,-(C29))</f>
        <v>8459.5967266912885</v>
      </c>
      <c r="D31" s="18">
        <f t="shared" ref="D31:AF31" si="36">FV($F$21/12,12,-D28,-(D29+C31))</f>
        <v>12169.28798048506</v>
      </c>
      <c r="E31" s="18">
        <f t="shared" si="36"/>
        <v>16147.153114967254</v>
      </c>
      <c r="F31" s="18">
        <f t="shared" si="36"/>
        <v>20412.578441656369</v>
      </c>
      <c r="G31" s="18">
        <f t="shared" si="36"/>
        <v>24986.351710098075</v>
      </c>
      <c r="H31" s="18">
        <f t="shared" si="36"/>
        <v>29890.763417933522</v>
      </c>
      <c r="I31" s="18">
        <f t="shared" si="36"/>
        <v>35149.71544468066</v>
      </c>
      <c r="J31" s="18">
        <f t="shared" si="36"/>
        <v>40788.837538660417</v>
      </c>
      <c r="K31" s="18">
        <f t="shared" si="36"/>
        <v>46835.612224772158</v>
      </c>
      <c r="L31" s="18">
        <f t="shared" si="36"/>
        <v>53319.508741862359</v>
      </c>
      <c r="M31" s="18">
        <f t="shared" si="36"/>
        <v>60272.126662436473</v>
      </c>
      <c r="N31" s="18">
        <f t="shared" si="36"/>
        <v>67727.349894651401</v>
      </c>
      <c r="O31" s="18">
        <f t="shared" si="36"/>
        <v>75721.511817124439</v>
      </c>
      <c r="P31" s="18">
        <f t="shared" si="36"/>
        <v>84293.572351350886</v>
      </c>
      <c r="Q31" s="18">
        <f t="shared" si="36"/>
        <v>93485.307834701118</v>
      </c>
      <c r="R31" s="18">
        <f t="shared" si="36"/>
        <v>103341.51461935187</v>
      </c>
      <c r="S31" s="18">
        <f t="shared" si="36"/>
        <v>113910.22738940081</v>
      </c>
      <c r="T31" s="18">
        <f t="shared" si="36"/>
        <v>125242.95326014291</v>
      </c>
      <c r="U31" s="18">
        <f t="shared" si="36"/>
        <v>137394.92280040254</v>
      </c>
      <c r="V31" s="18">
        <f t="shared" si="36"/>
        <v>150425.35920129003</v>
      </c>
      <c r="W31" s="18">
        <f t="shared" si="36"/>
        <v>164397.76690318974</v>
      </c>
      <c r="X31" s="18">
        <f t="shared" si="36"/>
        <v>179380.24108761607</v>
      </c>
      <c r="Y31" s="18">
        <f t="shared" si="36"/>
        <v>195445.79954226105</v>
      </c>
      <c r="Z31" s="18">
        <f t="shared" si="36"/>
        <v>212672.73851659289</v>
      </c>
      <c r="AA31" s="18">
        <f t="shared" si="36"/>
        <v>231145.01430228463</v>
      </c>
      <c r="AB31" s="18">
        <f t="shared" si="36"/>
        <v>250952.65239812271</v>
      </c>
      <c r="AC31" s="18">
        <f t="shared" si="36"/>
        <v>272192.18625347997</v>
      </c>
      <c r="AD31" s="18">
        <f t="shared" si="36"/>
        <v>294967.12772858975</v>
      </c>
      <c r="AE31" s="18">
        <f t="shared" si="36"/>
        <v>319388.47156443127</v>
      </c>
      <c r="AF31" s="18">
        <f t="shared" si="36"/>
        <v>345575.23632078368</v>
      </c>
      <c r="AG31" s="18">
        <f t="shared" ref="AG31:AP31" si="37">FV($F$21/12,12,-AG28,-(AG29+AF31))</f>
        <v>373655.04441873607</v>
      </c>
      <c r="AH31" s="18">
        <f t="shared" si="37"/>
        <v>403764.744114517</v>
      </c>
      <c r="AI31" s="18">
        <f t="shared" si="37"/>
        <v>436051.07643586292</v>
      </c>
      <c r="AJ31" s="18">
        <f t="shared" si="37"/>
        <v>470671.39033127023</v>
      </c>
      <c r="AK31" s="18">
        <f t="shared" si="37"/>
        <v>507794.40951744479</v>
      </c>
      <c r="AL31" s="18">
        <f t="shared" si="37"/>
        <v>547601.05476221547</v>
      </c>
      <c r="AM31" s="18">
        <f t="shared" si="37"/>
        <v>590285.32561034616</v>
      </c>
      <c r="AN31" s="18">
        <f t="shared" si="37"/>
        <v>636055.24584937771</v>
      </c>
      <c r="AO31" s="18">
        <f t="shared" si="37"/>
        <v>685133.87732327229</v>
      </c>
      <c r="AP31" s="18">
        <f t="shared" si="37"/>
        <v>737760.40703472809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</row>
    <row r="32" spans="1:62" x14ac:dyDescent="0.3">
      <c r="A32" s="51" t="s">
        <v>12</v>
      </c>
      <c r="B32" s="36" t="s">
        <v>44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</row>
    <row r="33" spans="1:62" x14ac:dyDescent="0.3">
      <c r="A33" s="52"/>
      <c r="B33" s="19" t="s">
        <v>45</v>
      </c>
      <c r="C33" s="18">
        <f>C32</f>
        <v>0</v>
      </c>
      <c r="D33" s="18">
        <f>D32+C33</f>
        <v>0</v>
      </c>
      <c r="E33" s="18">
        <f t="shared" ref="E33:AP33" si="38">E32+D33</f>
        <v>0</v>
      </c>
      <c r="F33" s="18">
        <f t="shared" si="38"/>
        <v>0</v>
      </c>
      <c r="G33" s="18">
        <f t="shared" si="38"/>
        <v>0</v>
      </c>
      <c r="H33" s="18">
        <f t="shared" si="38"/>
        <v>0</v>
      </c>
      <c r="I33" s="18">
        <f t="shared" si="38"/>
        <v>0</v>
      </c>
      <c r="J33" s="18">
        <f t="shared" si="38"/>
        <v>0</v>
      </c>
      <c r="K33" s="18">
        <f t="shared" si="38"/>
        <v>0</v>
      </c>
      <c r="L33" s="18">
        <f t="shared" si="38"/>
        <v>0</v>
      </c>
      <c r="M33" s="18">
        <f t="shared" si="38"/>
        <v>0</v>
      </c>
      <c r="N33" s="18">
        <f t="shared" si="38"/>
        <v>0</v>
      </c>
      <c r="O33" s="18">
        <f t="shared" si="38"/>
        <v>0</v>
      </c>
      <c r="P33" s="18">
        <f t="shared" si="38"/>
        <v>0</v>
      </c>
      <c r="Q33" s="18">
        <f t="shared" si="38"/>
        <v>0</v>
      </c>
      <c r="R33" s="18">
        <f t="shared" si="38"/>
        <v>0</v>
      </c>
      <c r="S33" s="18">
        <f t="shared" si="38"/>
        <v>0</v>
      </c>
      <c r="T33" s="18">
        <f t="shared" si="38"/>
        <v>0</v>
      </c>
      <c r="U33" s="18">
        <f t="shared" si="38"/>
        <v>0</v>
      </c>
      <c r="V33" s="18">
        <f t="shared" si="38"/>
        <v>0</v>
      </c>
      <c r="W33" s="18">
        <f t="shared" si="38"/>
        <v>0</v>
      </c>
      <c r="X33" s="18">
        <f t="shared" si="38"/>
        <v>0</v>
      </c>
      <c r="Y33" s="18">
        <f t="shared" si="38"/>
        <v>0</v>
      </c>
      <c r="Z33" s="18">
        <f t="shared" si="38"/>
        <v>0</v>
      </c>
      <c r="AA33" s="18">
        <f t="shared" si="38"/>
        <v>0</v>
      </c>
      <c r="AB33" s="18">
        <f t="shared" si="38"/>
        <v>0</v>
      </c>
      <c r="AC33" s="18">
        <f t="shared" si="38"/>
        <v>0</v>
      </c>
      <c r="AD33" s="18">
        <f t="shared" si="38"/>
        <v>0</v>
      </c>
      <c r="AE33" s="18">
        <f t="shared" si="38"/>
        <v>0</v>
      </c>
      <c r="AF33" s="18">
        <f t="shared" si="38"/>
        <v>0</v>
      </c>
      <c r="AG33" s="18">
        <f t="shared" si="38"/>
        <v>0</v>
      </c>
      <c r="AH33" s="18">
        <f t="shared" si="38"/>
        <v>0</v>
      </c>
      <c r="AI33" s="18">
        <f t="shared" si="38"/>
        <v>0</v>
      </c>
      <c r="AJ33" s="18">
        <f t="shared" si="38"/>
        <v>0</v>
      </c>
      <c r="AK33" s="18">
        <f t="shared" si="38"/>
        <v>0</v>
      </c>
      <c r="AL33" s="18">
        <f t="shared" si="38"/>
        <v>0</v>
      </c>
      <c r="AM33" s="18">
        <f t="shared" si="38"/>
        <v>0</v>
      </c>
      <c r="AN33" s="18">
        <f t="shared" si="38"/>
        <v>0</v>
      </c>
      <c r="AO33" s="18">
        <f t="shared" si="38"/>
        <v>0</v>
      </c>
      <c r="AP33" s="18">
        <f t="shared" si="38"/>
        <v>0</v>
      </c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</row>
    <row r="34" spans="1:62" hidden="1" x14ac:dyDescent="0.3">
      <c r="A34" s="3" t="s">
        <v>9</v>
      </c>
      <c r="B34" s="4">
        <f>B27</f>
        <v>2022</v>
      </c>
      <c r="C34" s="4">
        <f t="shared" ref="C34:L34" si="39">C27</f>
        <v>2023</v>
      </c>
      <c r="D34" s="4">
        <f t="shared" si="39"/>
        <v>2024</v>
      </c>
      <c r="E34" s="4">
        <f t="shared" si="39"/>
        <v>2025</v>
      </c>
      <c r="F34" s="4">
        <f t="shared" si="39"/>
        <v>2026</v>
      </c>
      <c r="G34" s="4">
        <f t="shared" si="39"/>
        <v>2027</v>
      </c>
      <c r="H34" s="4">
        <f t="shared" si="39"/>
        <v>2028</v>
      </c>
      <c r="I34" s="4">
        <f t="shared" si="39"/>
        <v>2029</v>
      </c>
      <c r="J34" s="4">
        <f t="shared" si="39"/>
        <v>2030</v>
      </c>
      <c r="K34" s="4">
        <f t="shared" si="39"/>
        <v>2031</v>
      </c>
      <c r="L34" s="5">
        <f t="shared" si="39"/>
        <v>2032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</row>
    <row r="35" spans="1:62" hidden="1" x14ac:dyDescent="0.3">
      <c r="A35" s="6" t="s">
        <v>10</v>
      </c>
      <c r="B35" s="8">
        <f>B31</f>
        <v>0</v>
      </c>
      <c r="C35" s="2">
        <f t="shared" ref="C35:L35" si="40">C31</f>
        <v>8459.5967266912885</v>
      </c>
      <c r="D35" s="2">
        <f t="shared" si="40"/>
        <v>12169.28798048506</v>
      </c>
      <c r="E35" s="2">
        <f t="shared" si="40"/>
        <v>16147.153114967254</v>
      </c>
      <c r="F35" s="2">
        <f t="shared" si="40"/>
        <v>20412.578441656369</v>
      </c>
      <c r="G35" s="2">
        <f t="shared" si="40"/>
        <v>24986.351710098075</v>
      </c>
      <c r="H35" s="2">
        <f t="shared" si="40"/>
        <v>29890.763417933522</v>
      </c>
      <c r="I35" s="2">
        <f t="shared" si="40"/>
        <v>35149.71544468066</v>
      </c>
      <c r="J35" s="2">
        <f t="shared" si="40"/>
        <v>40788.837538660417</v>
      </c>
      <c r="K35" s="2">
        <f t="shared" si="40"/>
        <v>46835.612224772158</v>
      </c>
      <c r="L35" s="2">
        <f t="shared" si="40"/>
        <v>53319.508741862359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</row>
    <row r="36" spans="1:62" ht="18" x14ac:dyDescent="0.3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</row>
    <row r="37" spans="1:62" x14ac:dyDescent="0.3">
      <c r="A37" s="60"/>
      <c r="B37" s="60"/>
      <c r="C37" s="14"/>
      <c r="D37" s="14"/>
      <c r="E37" s="14"/>
      <c r="F37" s="20"/>
      <c r="G37" s="16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</row>
    <row r="38" spans="1:62" x14ac:dyDescent="0.3">
      <c r="A38" s="60"/>
      <c r="B38" s="60"/>
      <c r="C38" s="14"/>
      <c r="D38" s="14"/>
      <c r="E38" s="14"/>
      <c r="F38" s="21"/>
      <c r="G38" s="16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</row>
    <row r="39" spans="1:62" x14ac:dyDescent="0.3">
      <c r="A39" s="60"/>
      <c r="B39" s="60"/>
      <c r="C39" s="14"/>
      <c r="D39" s="14"/>
      <c r="E39" s="14"/>
      <c r="F39" s="21"/>
      <c r="G39" s="16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</row>
    <row r="40" spans="1:62" x14ac:dyDescent="0.3">
      <c r="A40" s="14"/>
      <c r="B40" s="14"/>
      <c r="C40" s="14"/>
      <c r="D40" s="14"/>
      <c r="E40" s="14"/>
      <c r="F40" s="21"/>
      <c r="G40" s="16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</row>
    <row r="41" spans="1:62" x14ac:dyDescent="0.3">
      <c r="A41" s="14"/>
      <c r="B41" s="22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</row>
    <row r="42" spans="1:62" x14ac:dyDescent="0.3">
      <c r="A42" s="14"/>
      <c r="B42" s="2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</row>
    <row r="43" spans="1:62" x14ac:dyDescent="0.3">
      <c r="A43" s="14"/>
      <c r="B43" s="1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</row>
    <row r="44" spans="1:62" x14ac:dyDescent="0.3">
      <c r="A44" s="14"/>
      <c r="B44" s="14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</row>
    <row r="45" spans="1:62" x14ac:dyDescent="0.3">
      <c r="A45" s="14"/>
      <c r="B45" s="1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</row>
    <row r="46" spans="1:62" x14ac:dyDescent="0.3">
      <c r="A46" s="14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</row>
    <row r="47" spans="1:62" x14ac:dyDescent="0.3">
      <c r="A47" s="14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</row>
    <row r="48" spans="1:62" x14ac:dyDescent="0.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</row>
    <row r="49" spans="1:62" ht="18" x14ac:dyDescent="0.3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</row>
    <row r="50" spans="1:62" x14ac:dyDescent="0.3">
      <c r="A50" s="60"/>
      <c r="B50" s="60"/>
      <c r="C50" s="14"/>
      <c r="D50" s="14"/>
      <c r="E50" s="14"/>
      <c r="F50" s="20"/>
      <c r="G50" s="16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</row>
    <row r="51" spans="1:62" x14ac:dyDescent="0.3">
      <c r="A51" s="60"/>
      <c r="B51" s="60"/>
      <c r="C51" s="14"/>
      <c r="D51" s="14"/>
      <c r="E51" s="14"/>
      <c r="F51" s="21"/>
      <c r="G51" s="16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</row>
    <row r="52" spans="1:62" x14ac:dyDescent="0.3">
      <c r="A52" s="60"/>
      <c r="B52" s="60"/>
      <c r="C52" s="14"/>
      <c r="D52" s="14"/>
      <c r="E52" s="14"/>
      <c r="F52" s="21"/>
      <c r="G52" s="16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</row>
    <row r="53" spans="1:62" x14ac:dyDescent="0.3">
      <c r="A53" s="14"/>
      <c r="B53" s="14"/>
      <c r="C53" s="14"/>
      <c r="D53" s="14"/>
      <c r="E53" s="14"/>
      <c r="F53" s="21"/>
      <c r="G53" s="16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</row>
    <row r="54" spans="1:62" x14ac:dyDescent="0.3">
      <c r="A54" s="14"/>
      <c r="B54" s="22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</row>
    <row r="55" spans="1:62" x14ac:dyDescent="0.3">
      <c r="A55" s="14"/>
      <c r="B55" s="2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</row>
    <row r="56" spans="1:62" x14ac:dyDescent="0.3">
      <c r="A56" s="14"/>
      <c r="B56" s="1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</row>
    <row r="57" spans="1:62" x14ac:dyDescent="0.3">
      <c r="A57" s="14"/>
      <c r="B57" s="1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</row>
    <row r="58" spans="1:62" x14ac:dyDescent="0.3">
      <c r="A58" s="14"/>
      <c r="B58" s="1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</row>
    <row r="59" spans="1:62" x14ac:dyDescent="0.3">
      <c r="A59" s="14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</row>
    <row r="60" spans="1:62" x14ac:dyDescent="0.3">
      <c r="A60" s="14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</row>
    <row r="61" spans="1:62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</row>
    <row r="62" spans="1:62" ht="18" x14ac:dyDescent="0.3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</row>
    <row r="63" spans="1:62" x14ac:dyDescent="0.3">
      <c r="A63" s="60"/>
      <c r="B63" s="60"/>
      <c r="C63" s="14"/>
      <c r="D63" s="14"/>
      <c r="E63" s="14"/>
      <c r="F63" s="20"/>
      <c r="G63" s="16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</row>
    <row r="64" spans="1:62" x14ac:dyDescent="0.3">
      <c r="A64" s="60"/>
      <c r="B64" s="60"/>
      <c r="C64" s="14"/>
      <c r="D64" s="14"/>
      <c r="E64" s="14"/>
      <c r="F64" s="21"/>
      <c r="G64" s="16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</row>
    <row r="65" spans="1:62" x14ac:dyDescent="0.3">
      <c r="A65" s="60"/>
      <c r="B65" s="60"/>
      <c r="C65" s="14"/>
      <c r="D65" s="14"/>
      <c r="E65" s="14"/>
      <c r="F65" s="21"/>
      <c r="G65" s="16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</row>
    <row r="66" spans="1:62" x14ac:dyDescent="0.3">
      <c r="A66" s="14"/>
      <c r="B66" s="14"/>
      <c r="C66" s="14"/>
      <c r="D66" s="14"/>
      <c r="E66" s="14"/>
      <c r="F66" s="21"/>
      <c r="G66" s="16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</row>
    <row r="67" spans="1:62" x14ac:dyDescent="0.3">
      <c r="A67" s="14"/>
      <c r="B67" s="22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</row>
    <row r="68" spans="1:62" x14ac:dyDescent="0.3">
      <c r="A68" s="14"/>
      <c r="B68" s="2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</row>
    <row r="69" spans="1:62" x14ac:dyDescent="0.3">
      <c r="A69" s="14"/>
      <c r="B69" s="1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</row>
    <row r="70" spans="1:62" x14ac:dyDescent="0.3">
      <c r="A70" s="14"/>
      <c r="B70" s="1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</row>
    <row r="71" spans="1:62" x14ac:dyDescent="0.3">
      <c r="A71" s="14"/>
      <c r="B71" s="1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</row>
    <row r="72" spans="1:62" x14ac:dyDescent="0.3">
      <c r="A72" s="14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</row>
    <row r="73" spans="1:62" x14ac:dyDescent="0.3">
      <c r="A73" s="1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</row>
    <row r="74" spans="1:62" x14ac:dyDescent="0.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</row>
    <row r="75" spans="1:62" ht="18" x14ac:dyDescent="0.3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</row>
    <row r="76" spans="1:62" x14ac:dyDescent="0.3">
      <c r="A76" s="60"/>
      <c r="B76" s="60"/>
      <c r="C76" s="14"/>
      <c r="D76" s="14"/>
      <c r="E76" s="14"/>
      <c r="F76" s="20"/>
      <c r="G76" s="16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</row>
    <row r="77" spans="1:62" x14ac:dyDescent="0.3">
      <c r="A77" s="60"/>
      <c r="B77" s="60"/>
      <c r="C77" s="14"/>
      <c r="D77" s="14"/>
      <c r="E77" s="14"/>
      <c r="F77" s="21"/>
      <c r="G77" s="16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</row>
    <row r="78" spans="1:62" x14ac:dyDescent="0.3">
      <c r="A78" s="60"/>
      <c r="B78" s="60"/>
      <c r="C78" s="14"/>
      <c r="D78" s="14"/>
      <c r="E78" s="14"/>
      <c r="F78" s="21"/>
      <c r="G78" s="16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</row>
    <row r="79" spans="1:62" x14ac:dyDescent="0.3">
      <c r="A79" s="14"/>
      <c r="B79" s="14"/>
      <c r="C79" s="14"/>
      <c r="D79" s="14"/>
      <c r="E79" s="14"/>
      <c r="F79" s="21"/>
      <c r="G79" s="16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</row>
    <row r="80" spans="1:62" x14ac:dyDescent="0.3">
      <c r="A80" s="14"/>
      <c r="B80" s="22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</row>
    <row r="81" spans="1:62" x14ac:dyDescent="0.3">
      <c r="A81" s="14"/>
      <c r="B81" s="2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</row>
    <row r="82" spans="1:62" x14ac:dyDescent="0.3">
      <c r="A82" s="14"/>
      <c r="B82" s="14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</row>
    <row r="83" spans="1:62" x14ac:dyDescent="0.3">
      <c r="A83" s="14"/>
      <c r="B83" s="14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</row>
    <row r="84" spans="1:62" x14ac:dyDescent="0.3">
      <c r="A84" s="14"/>
      <c r="B84" s="14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</row>
    <row r="85" spans="1:62" x14ac:dyDescent="0.3">
      <c r="A85" s="1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</row>
    <row r="86" spans="1:62" x14ac:dyDescent="0.3">
      <c r="A86" s="14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</row>
    <row r="87" spans="1:62" x14ac:dyDescent="0.3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</row>
    <row r="88" spans="1:62" x14ac:dyDescent="0.3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</row>
    <row r="89" spans="1:62" x14ac:dyDescent="0.3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</row>
    <row r="90" spans="1:62" x14ac:dyDescent="0.3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</row>
    <row r="91" spans="1:62" x14ac:dyDescent="0.3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</row>
    <row r="92" spans="1:62" x14ac:dyDescent="0.3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</row>
    <row r="93" spans="1:62" x14ac:dyDescent="0.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</row>
    <row r="94" spans="1:62" x14ac:dyDescent="0.3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</row>
    <row r="95" spans="1:62" x14ac:dyDescent="0.3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</row>
    <row r="96" spans="1:62" x14ac:dyDescent="0.3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</row>
    <row r="97" spans="1:62" x14ac:dyDescent="0.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</row>
    <row r="98" spans="1:62" x14ac:dyDescent="0.3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</row>
    <row r="99" spans="1:62" x14ac:dyDescent="0.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</row>
    <row r="100" spans="1:62" x14ac:dyDescent="0.3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</row>
    <row r="101" spans="1:62" x14ac:dyDescent="0.3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</row>
  </sheetData>
  <mergeCells count="15">
    <mergeCell ref="A49:L49"/>
    <mergeCell ref="A20:L20"/>
    <mergeCell ref="A2:L2"/>
    <mergeCell ref="A21:B23"/>
    <mergeCell ref="A36:L36"/>
    <mergeCell ref="A37:B39"/>
    <mergeCell ref="A32:A33"/>
    <mergeCell ref="J16:J17"/>
    <mergeCell ref="L16:L17"/>
    <mergeCell ref="K16:K17"/>
    <mergeCell ref="A50:B52"/>
    <mergeCell ref="A62:L62"/>
    <mergeCell ref="A63:B65"/>
    <mergeCell ref="A75:L75"/>
    <mergeCell ref="A76:B78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37088-0EE2-40A7-8B3B-D73E8EC021A0}">
  <dimension ref="A1:BJ101"/>
  <sheetViews>
    <sheetView workbookViewId="0">
      <selection activeCell="E37" sqref="E37"/>
    </sheetView>
  </sheetViews>
  <sheetFormatPr baseColWidth="10" defaultRowHeight="14.4" x14ac:dyDescent="0.3"/>
  <cols>
    <col min="1" max="1" width="21.21875" bestFit="1" customWidth="1"/>
    <col min="2" max="9" width="14" customWidth="1"/>
    <col min="10" max="10" width="15.44140625" bestFit="1" customWidth="1"/>
    <col min="11" max="52" width="14" customWidth="1"/>
  </cols>
  <sheetData>
    <row r="1" spans="1:62" ht="15" thickBot="1" x14ac:dyDescent="0.3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</row>
    <row r="2" spans="1:62" ht="24" thickBot="1" x14ac:dyDescent="0.5">
      <c r="A2" s="40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</row>
    <row r="3" spans="1:62" ht="14.4" customHeight="1" x14ac:dyDescent="0.45">
      <c r="A3" s="15"/>
      <c r="B3" s="14"/>
      <c r="C3" s="14"/>
      <c r="D3" s="14"/>
      <c r="E3" s="14"/>
      <c r="F3" s="14"/>
      <c r="G3" s="1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</row>
    <row r="4" spans="1:62" ht="14.4" customHeight="1" x14ac:dyDescent="0.45">
      <c r="A4" s="15"/>
      <c r="B4" s="14"/>
      <c r="C4" s="14"/>
      <c r="D4" s="14"/>
      <c r="E4" s="14"/>
      <c r="F4" s="14"/>
      <c r="G4" s="16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1:62" ht="14.4" customHeight="1" x14ac:dyDescent="0.45">
      <c r="A5" s="15"/>
      <c r="B5" s="14"/>
      <c r="C5" s="14"/>
      <c r="D5" s="14"/>
      <c r="E5" s="14"/>
      <c r="F5" s="14"/>
      <c r="G5" s="16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</row>
    <row r="6" spans="1:62" ht="14.4" customHeight="1" x14ac:dyDescent="0.45">
      <c r="A6" s="15"/>
      <c r="B6" s="14"/>
      <c r="C6" s="14"/>
      <c r="D6" s="14"/>
      <c r="E6" s="14"/>
      <c r="F6" s="14"/>
      <c r="G6" s="16"/>
      <c r="H6" s="14"/>
      <c r="I6" s="14"/>
      <c r="J6" s="29"/>
      <c r="K6" s="30" t="s">
        <v>36</v>
      </c>
      <c r="L6" s="30" t="s">
        <v>10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</row>
    <row r="7" spans="1:62" ht="14.4" customHeight="1" x14ac:dyDescent="0.45">
      <c r="A7" s="15"/>
      <c r="B7" s="14"/>
      <c r="C7" s="14"/>
      <c r="D7" s="14"/>
      <c r="E7" s="14"/>
      <c r="F7" s="14"/>
      <c r="G7" s="16"/>
      <c r="H7" s="14"/>
      <c r="I7" s="14"/>
      <c r="J7" s="29" t="s">
        <v>37</v>
      </c>
      <c r="K7" s="31">
        <f>AZ31</f>
        <v>1525919.7971313249</v>
      </c>
      <c r="L7" s="31">
        <f>INDEX(B33:AZ33,,N7)</f>
        <v>0</v>
      </c>
      <c r="M7" s="14"/>
      <c r="N7" s="35">
        <f>MATCH(L8-1,A26:AZ26,0)</f>
        <v>37</v>
      </c>
      <c r="O7" s="35" t="s">
        <v>43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</row>
    <row r="8" spans="1:62" ht="14.4" customHeight="1" x14ac:dyDescent="0.45">
      <c r="A8" s="15"/>
      <c r="B8" s="14"/>
      <c r="C8" s="14"/>
      <c r="D8" s="14"/>
      <c r="E8" s="14"/>
      <c r="F8" s="14"/>
      <c r="G8" s="16"/>
      <c r="H8" s="14"/>
      <c r="I8" s="14"/>
      <c r="J8" s="29" t="s">
        <v>20</v>
      </c>
      <c r="K8" s="29">
        <f>AZ26</f>
        <v>64</v>
      </c>
      <c r="L8" s="34">
        <v>50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</row>
    <row r="9" spans="1:62" ht="14.4" customHeight="1" x14ac:dyDescent="0.45">
      <c r="A9" s="15"/>
      <c r="B9" s="14"/>
      <c r="C9" s="14"/>
      <c r="D9" s="14"/>
      <c r="E9" s="14"/>
      <c r="F9" s="14"/>
      <c r="G9" s="16"/>
      <c r="H9" s="14"/>
      <c r="I9" s="14"/>
      <c r="J9" s="32" t="s">
        <v>41</v>
      </c>
      <c r="K9" s="29">
        <v>30</v>
      </c>
      <c r="L9" s="34">
        <v>40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</row>
    <row r="10" spans="1:62" ht="14.4" customHeight="1" x14ac:dyDescent="0.45">
      <c r="A10" s="15"/>
      <c r="B10" s="14"/>
      <c r="C10" s="14"/>
      <c r="D10" s="14"/>
      <c r="E10" s="14"/>
      <c r="F10" s="14"/>
      <c r="G10" s="16"/>
      <c r="H10" s="14"/>
      <c r="I10" s="14"/>
      <c r="J10" s="29" t="s">
        <v>38</v>
      </c>
      <c r="K10" s="29">
        <f>K8+K9</f>
        <v>94</v>
      </c>
      <c r="L10" s="29">
        <f>L8+L9</f>
        <v>90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</row>
    <row r="11" spans="1:62" ht="14.4" customHeight="1" x14ac:dyDescent="0.45">
      <c r="A11" s="15"/>
      <c r="B11" s="14"/>
      <c r="C11" s="14"/>
      <c r="D11" s="14"/>
      <c r="E11" s="14"/>
      <c r="F11" s="14"/>
      <c r="G11" s="16"/>
      <c r="H11" s="14"/>
      <c r="I11" s="14"/>
      <c r="J11" s="29" t="s">
        <v>39</v>
      </c>
      <c r="K11" s="33">
        <f>PMT(4%/12,K9*12,-K7,0)</f>
        <v>7284.9745080404546</v>
      </c>
      <c r="L11" s="33">
        <f>PMT(4%/12,L9*12,-L7,0)</f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</row>
    <row r="12" spans="1:62" ht="14.4" customHeight="1" x14ac:dyDescent="0.45">
      <c r="A12" s="15"/>
      <c r="B12" s="14"/>
      <c r="C12" s="14"/>
      <c r="D12" s="14"/>
      <c r="E12" s="14"/>
      <c r="F12" s="14"/>
      <c r="G12" s="16"/>
      <c r="H12" s="14"/>
      <c r="I12" s="14"/>
      <c r="J12" s="38" t="s">
        <v>46</v>
      </c>
      <c r="K12" s="37">
        <v>0.02</v>
      </c>
      <c r="L12" s="37">
        <v>0.02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</row>
    <row r="13" spans="1:62" ht="14.4" customHeight="1" x14ac:dyDescent="0.45">
      <c r="A13" s="15"/>
      <c r="B13" s="14"/>
      <c r="C13" s="14"/>
      <c r="D13" s="14"/>
      <c r="E13" s="14"/>
      <c r="F13" s="14"/>
      <c r="G13" s="16"/>
      <c r="H13" s="14"/>
      <c r="I13" s="14"/>
      <c r="J13" s="38" t="s">
        <v>47</v>
      </c>
      <c r="K13" s="33">
        <f>-PV(K12,K9,0,K11)</f>
        <v>4021.8223528498911</v>
      </c>
      <c r="L13" s="33">
        <f>-PV(L12,L9,0,L11)</f>
        <v>0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</row>
    <row r="14" spans="1:62" ht="14.4" customHeight="1" x14ac:dyDescent="0.45">
      <c r="A14" s="15"/>
      <c r="B14" s="14"/>
      <c r="C14" s="14"/>
      <c r="D14" s="14"/>
      <c r="E14" s="14"/>
      <c r="F14" s="14"/>
      <c r="G14" s="16"/>
      <c r="H14" s="14"/>
      <c r="I14" s="14"/>
      <c r="J14" s="29" t="s">
        <v>40</v>
      </c>
      <c r="K14" s="31">
        <v>0</v>
      </c>
      <c r="L14" s="31">
        <v>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</row>
    <row r="15" spans="1:62" ht="14.4" customHeight="1" x14ac:dyDescent="0.45">
      <c r="A15" s="15"/>
      <c r="B15" s="14"/>
      <c r="C15" s="14"/>
      <c r="D15" s="14"/>
      <c r="E15" s="14"/>
      <c r="F15" s="14"/>
      <c r="G15" s="16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</row>
    <row r="16" spans="1:62" ht="14.4" customHeight="1" x14ac:dyDescent="0.45">
      <c r="A16" s="15"/>
      <c r="B16" s="14"/>
      <c r="C16" s="14"/>
      <c r="D16" s="14"/>
      <c r="E16" s="14"/>
      <c r="F16" s="14"/>
      <c r="G16" s="16"/>
      <c r="H16" s="14"/>
      <c r="I16" s="14"/>
      <c r="J16" s="56" t="s">
        <v>42</v>
      </c>
      <c r="K16" s="58"/>
      <c r="L16" s="58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</row>
    <row r="17" spans="1:62" ht="14.4" customHeight="1" x14ac:dyDescent="0.45">
      <c r="A17" s="15"/>
      <c r="B17" s="14"/>
      <c r="C17" s="14"/>
      <c r="D17" s="14"/>
      <c r="E17" s="14"/>
      <c r="F17" s="14"/>
      <c r="G17" s="16"/>
      <c r="H17" s="14"/>
      <c r="I17" s="14"/>
      <c r="J17" s="57"/>
      <c r="K17" s="59"/>
      <c r="L17" s="59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</row>
    <row r="18" spans="1:62" ht="14.4" customHeight="1" x14ac:dyDescent="0.45">
      <c r="A18" s="15"/>
      <c r="B18" s="14"/>
      <c r="C18" s="14"/>
      <c r="D18" s="14"/>
      <c r="E18" s="14"/>
      <c r="F18" s="14"/>
      <c r="G18" s="16"/>
      <c r="H18" s="14"/>
      <c r="I18" s="14"/>
      <c r="J18" s="39" t="s">
        <v>48</v>
      </c>
      <c r="K18" s="33">
        <f>PMT(4%/12,K9*12,-K7,K16)</f>
        <v>7284.9745080404546</v>
      </c>
      <c r="L18" s="33">
        <f>PMT(4%/12,L9*12,-L7,L16)</f>
        <v>0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</row>
    <row r="19" spans="1:62" ht="14.4" customHeight="1" x14ac:dyDescent="0.45">
      <c r="A19" s="15"/>
      <c r="B19" s="14"/>
      <c r="C19" s="14"/>
      <c r="D19" s="14"/>
      <c r="E19" s="14"/>
      <c r="F19" s="14"/>
      <c r="G19" s="16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</row>
    <row r="20" spans="1:62" ht="18" x14ac:dyDescent="0.35">
      <c r="A20" s="49" t="s">
        <v>18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14"/>
      <c r="BB20" s="14"/>
      <c r="BC20" s="14"/>
      <c r="BD20" s="14"/>
      <c r="BE20" s="14"/>
      <c r="BF20" s="14"/>
      <c r="BG20" s="14"/>
      <c r="BH20" s="14"/>
      <c r="BI20" s="14"/>
      <c r="BJ20" s="14"/>
    </row>
    <row r="21" spans="1:62" x14ac:dyDescent="0.3">
      <c r="A21" s="43" t="s">
        <v>6</v>
      </c>
      <c r="B21" s="44"/>
      <c r="C21" s="9" t="s">
        <v>5</v>
      </c>
      <c r="D21" s="10"/>
      <c r="E21" s="11"/>
      <c r="F21" s="12">
        <v>7.0000000000000007E-2</v>
      </c>
      <c r="G21" s="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14"/>
      <c r="BB21" s="14"/>
      <c r="BC21" s="14"/>
      <c r="BD21" s="14"/>
      <c r="BE21" s="14"/>
      <c r="BF21" s="14"/>
      <c r="BG21" s="14"/>
      <c r="BH21" s="14"/>
      <c r="BI21" s="14"/>
      <c r="BJ21" s="14"/>
    </row>
    <row r="22" spans="1:62" x14ac:dyDescent="0.3">
      <c r="A22" s="45"/>
      <c r="B22" s="46"/>
      <c r="C22" s="9" t="s">
        <v>19</v>
      </c>
      <c r="D22" s="10"/>
      <c r="E22" s="11"/>
      <c r="F22" s="13">
        <v>250</v>
      </c>
      <c r="G22" s="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14"/>
      <c r="BB22" s="14"/>
      <c r="BC22" s="14"/>
      <c r="BD22" s="14"/>
      <c r="BE22" s="14"/>
      <c r="BF22" s="14"/>
      <c r="BG22" s="14"/>
      <c r="BH22" s="14"/>
      <c r="BI22" s="14"/>
      <c r="BJ22" s="14"/>
    </row>
    <row r="23" spans="1:62" x14ac:dyDescent="0.3">
      <c r="A23" s="47"/>
      <c r="B23" s="48"/>
      <c r="C23" s="9" t="s">
        <v>0</v>
      </c>
      <c r="D23" s="10"/>
      <c r="E23" s="11"/>
      <c r="F23" s="13">
        <v>5000</v>
      </c>
      <c r="G23" s="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14"/>
      <c r="BB23" s="14"/>
      <c r="BC23" s="14"/>
      <c r="BD23" s="14"/>
      <c r="BE23" s="14"/>
      <c r="BF23" s="14"/>
      <c r="BG23" s="14"/>
      <c r="BH23" s="14"/>
      <c r="BI23" s="14"/>
      <c r="BJ23" s="14"/>
    </row>
    <row r="24" spans="1:62" x14ac:dyDescent="0.3">
      <c r="A24" s="6"/>
      <c r="B24" s="6"/>
      <c r="C24" s="6"/>
      <c r="D24" s="6"/>
      <c r="E24" s="6"/>
      <c r="F24" s="8"/>
      <c r="G24" s="7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14"/>
      <c r="BB24" s="14"/>
      <c r="BC24" s="14"/>
      <c r="BD24" s="14"/>
      <c r="BE24" s="14"/>
      <c r="BF24" s="14"/>
      <c r="BG24" s="14"/>
      <c r="BH24" s="14"/>
      <c r="BI24" s="14"/>
      <c r="BJ24" s="14"/>
    </row>
    <row r="25" spans="1:62" x14ac:dyDescent="0.3">
      <c r="A25" s="17" t="s">
        <v>4</v>
      </c>
      <c r="B25" s="19" t="s">
        <v>13</v>
      </c>
      <c r="C25" s="19">
        <v>1</v>
      </c>
      <c r="D25" s="19">
        <f>C25+1</f>
        <v>2</v>
      </c>
      <c r="E25" s="19">
        <f t="shared" ref="E25:AZ25" si="0">D25+1</f>
        <v>3</v>
      </c>
      <c r="F25" s="19">
        <f t="shared" si="0"/>
        <v>4</v>
      </c>
      <c r="G25" s="19">
        <f t="shared" si="0"/>
        <v>5</v>
      </c>
      <c r="H25" s="19">
        <f t="shared" si="0"/>
        <v>6</v>
      </c>
      <c r="I25" s="19">
        <f t="shared" si="0"/>
        <v>7</v>
      </c>
      <c r="J25" s="19">
        <f t="shared" si="0"/>
        <v>8</v>
      </c>
      <c r="K25" s="19">
        <f t="shared" si="0"/>
        <v>9</v>
      </c>
      <c r="L25" s="19">
        <f t="shared" si="0"/>
        <v>10</v>
      </c>
      <c r="M25" s="19">
        <f t="shared" si="0"/>
        <v>11</v>
      </c>
      <c r="N25" s="19">
        <f t="shared" si="0"/>
        <v>12</v>
      </c>
      <c r="O25" s="19">
        <f t="shared" si="0"/>
        <v>13</v>
      </c>
      <c r="P25" s="19">
        <f t="shared" si="0"/>
        <v>14</v>
      </c>
      <c r="Q25" s="19">
        <f t="shared" si="0"/>
        <v>15</v>
      </c>
      <c r="R25" s="19">
        <f t="shared" si="0"/>
        <v>16</v>
      </c>
      <c r="S25" s="19">
        <f t="shared" si="0"/>
        <v>17</v>
      </c>
      <c r="T25" s="19">
        <f t="shared" si="0"/>
        <v>18</v>
      </c>
      <c r="U25" s="19">
        <f t="shared" si="0"/>
        <v>19</v>
      </c>
      <c r="V25" s="19">
        <f t="shared" si="0"/>
        <v>20</v>
      </c>
      <c r="W25" s="19">
        <f t="shared" si="0"/>
        <v>21</v>
      </c>
      <c r="X25" s="19">
        <f t="shared" si="0"/>
        <v>22</v>
      </c>
      <c r="Y25" s="19">
        <f t="shared" si="0"/>
        <v>23</v>
      </c>
      <c r="Z25" s="19">
        <f t="shared" si="0"/>
        <v>24</v>
      </c>
      <c r="AA25" s="19">
        <f t="shared" si="0"/>
        <v>25</v>
      </c>
      <c r="AB25" s="19">
        <f t="shared" si="0"/>
        <v>26</v>
      </c>
      <c r="AC25" s="19">
        <f t="shared" si="0"/>
        <v>27</v>
      </c>
      <c r="AD25" s="19">
        <f t="shared" si="0"/>
        <v>28</v>
      </c>
      <c r="AE25" s="19">
        <f t="shared" si="0"/>
        <v>29</v>
      </c>
      <c r="AF25" s="19">
        <f t="shared" si="0"/>
        <v>30</v>
      </c>
      <c r="AG25" s="19">
        <f t="shared" si="0"/>
        <v>31</v>
      </c>
      <c r="AH25" s="19">
        <f t="shared" si="0"/>
        <v>32</v>
      </c>
      <c r="AI25" s="19">
        <f t="shared" si="0"/>
        <v>33</v>
      </c>
      <c r="AJ25" s="19">
        <f t="shared" si="0"/>
        <v>34</v>
      </c>
      <c r="AK25" s="19">
        <f t="shared" si="0"/>
        <v>35</v>
      </c>
      <c r="AL25" s="19">
        <f t="shared" si="0"/>
        <v>36</v>
      </c>
      <c r="AM25" s="19">
        <f t="shared" si="0"/>
        <v>37</v>
      </c>
      <c r="AN25" s="19">
        <f t="shared" si="0"/>
        <v>38</v>
      </c>
      <c r="AO25" s="19">
        <f t="shared" si="0"/>
        <v>39</v>
      </c>
      <c r="AP25" s="19">
        <f t="shared" si="0"/>
        <v>40</v>
      </c>
      <c r="AQ25" s="19">
        <f t="shared" si="0"/>
        <v>41</v>
      </c>
      <c r="AR25" s="19">
        <f t="shared" si="0"/>
        <v>42</v>
      </c>
      <c r="AS25" s="19">
        <f t="shared" si="0"/>
        <v>43</v>
      </c>
      <c r="AT25" s="19">
        <f t="shared" si="0"/>
        <v>44</v>
      </c>
      <c r="AU25" s="19">
        <f t="shared" si="0"/>
        <v>45</v>
      </c>
      <c r="AV25" s="19">
        <f t="shared" si="0"/>
        <v>46</v>
      </c>
      <c r="AW25" s="19">
        <f t="shared" si="0"/>
        <v>47</v>
      </c>
      <c r="AX25" s="19">
        <f t="shared" si="0"/>
        <v>48</v>
      </c>
      <c r="AY25" s="19">
        <f t="shared" si="0"/>
        <v>49</v>
      </c>
      <c r="AZ25" s="19">
        <f t="shared" si="0"/>
        <v>50</v>
      </c>
      <c r="BA25" s="14"/>
      <c r="BB25" s="14"/>
      <c r="BC25" s="14"/>
      <c r="BD25" s="14"/>
      <c r="BE25" s="14"/>
      <c r="BF25" s="14"/>
      <c r="BG25" s="14"/>
      <c r="BH25" s="14"/>
      <c r="BI25" s="14"/>
      <c r="BJ25" s="14"/>
    </row>
    <row r="26" spans="1:62" x14ac:dyDescent="0.3">
      <c r="A26" s="17" t="s">
        <v>20</v>
      </c>
      <c r="B26" s="26">
        <v>14</v>
      </c>
      <c r="C26" s="19">
        <f>B26+1</f>
        <v>15</v>
      </c>
      <c r="D26" s="19">
        <f t="shared" ref="D26:AZ26" si="1">C26+1</f>
        <v>16</v>
      </c>
      <c r="E26" s="19">
        <f t="shared" si="1"/>
        <v>17</v>
      </c>
      <c r="F26" s="19">
        <f t="shared" si="1"/>
        <v>18</v>
      </c>
      <c r="G26" s="19">
        <f t="shared" si="1"/>
        <v>19</v>
      </c>
      <c r="H26" s="19">
        <f t="shared" si="1"/>
        <v>20</v>
      </c>
      <c r="I26" s="19">
        <f t="shared" si="1"/>
        <v>21</v>
      </c>
      <c r="J26" s="19">
        <f t="shared" si="1"/>
        <v>22</v>
      </c>
      <c r="K26" s="19">
        <f t="shared" si="1"/>
        <v>23</v>
      </c>
      <c r="L26" s="19">
        <f t="shared" si="1"/>
        <v>24</v>
      </c>
      <c r="M26" s="19">
        <f t="shared" si="1"/>
        <v>25</v>
      </c>
      <c r="N26" s="19">
        <f t="shared" si="1"/>
        <v>26</v>
      </c>
      <c r="O26" s="19">
        <f t="shared" si="1"/>
        <v>27</v>
      </c>
      <c r="P26" s="19">
        <f t="shared" si="1"/>
        <v>28</v>
      </c>
      <c r="Q26" s="19">
        <f t="shared" si="1"/>
        <v>29</v>
      </c>
      <c r="R26" s="19">
        <f t="shared" si="1"/>
        <v>30</v>
      </c>
      <c r="S26" s="19">
        <f t="shared" si="1"/>
        <v>31</v>
      </c>
      <c r="T26" s="19">
        <f t="shared" si="1"/>
        <v>32</v>
      </c>
      <c r="U26" s="19">
        <f t="shared" si="1"/>
        <v>33</v>
      </c>
      <c r="V26" s="19">
        <f t="shared" si="1"/>
        <v>34</v>
      </c>
      <c r="W26" s="19">
        <f t="shared" si="1"/>
        <v>35</v>
      </c>
      <c r="X26" s="19">
        <f t="shared" si="1"/>
        <v>36</v>
      </c>
      <c r="Y26" s="19">
        <f t="shared" si="1"/>
        <v>37</v>
      </c>
      <c r="Z26" s="19">
        <f t="shared" si="1"/>
        <v>38</v>
      </c>
      <c r="AA26" s="19">
        <f t="shared" si="1"/>
        <v>39</v>
      </c>
      <c r="AB26" s="19">
        <f t="shared" si="1"/>
        <v>40</v>
      </c>
      <c r="AC26" s="19">
        <f t="shared" si="1"/>
        <v>41</v>
      </c>
      <c r="AD26" s="19">
        <f t="shared" si="1"/>
        <v>42</v>
      </c>
      <c r="AE26" s="19">
        <f t="shared" si="1"/>
        <v>43</v>
      </c>
      <c r="AF26" s="19">
        <f t="shared" si="1"/>
        <v>44</v>
      </c>
      <c r="AG26" s="19">
        <f t="shared" si="1"/>
        <v>45</v>
      </c>
      <c r="AH26" s="19">
        <f t="shared" si="1"/>
        <v>46</v>
      </c>
      <c r="AI26" s="19">
        <f t="shared" si="1"/>
        <v>47</v>
      </c>
      <c r="AJ26" s="19">
        <f t="shared" si="1"/>
        <v>48</v>
      </c>
      <c r="AK26" s="19">
        <f t="shared" si="1"/>
        <v>49</v>
      </c>
      <c r="AL26" s="19">
        <f t="shared" si="1"/>
        <v>50</v>
      </c>
      <c r="AM26" s="19">
        <f t="shared" si="1"/>
        <v>51</v>
      </c>
      <c r="AN26" s="19">
        <f t="shared" si="1"/>
        <v>52</v>
      </c>
      <c r="AO26" s="19">
        <f t="shared" si="1"/>
        <v>53</v>
      </c>
      <c r="AP26" s="19">
        <f t="shared" si="1"/>
        <v>54</v>
      </c>
      <c r="AQ26" s="19">
        <f t="shared" si="1"/>
        <v>55</v>
      </c>
      <c r="AR26" s="19">
        <f t="shared" si="1"/>
        <v>56</v>
      </c>
      <c r="AS26" s="19">
        <f t="shared" si="1"/>
        <v>57</v>
      </c>
      <c r="AT26" s="19">
        <f t="shared" si="1"/>
        <v>58</v>
      </c>
      <c r="AU26" s="19">
        <f t="shared" si="1"/>
        <v>59</v>
      </c>
      <c r="AV26" s="19">
        <f t="shared" si="1"/>
        <v>60</v>
      </c>
      <c r="AW26" s="19">
        <f t="shared" si="1"/>
        <v>61</v>
      </c>
      <c r="AX26" s="19">
        <f t="shared" si="1"/>
        <v>62</v>
      </c>
      <c r="AY26" s="19">
        <f t="shared" si="1"/>
        <v>63</v>
      </c>
      <c r="AZ26" s="19">
        <f t="shared" si="1"/>
        <v>64</v>
      </c>
      <c r="BA26" s="14"/>
      <c r="BB26" s="14"/>
      <c r="BC26" s="14"/>
      <c r="BD26" s="14"/>
      <c r="BE26" s="14"/>
      <c r="BF26" s="14"/>
      <c r="BG26" s="14"/>
      <c r="BH26" s="14"/>
      <c r="BI26" s="14"/>
      <c r="BJ26" s="14"/>
    </row>
    <row r="27" spans="1:62" x14ac:dyDescent="0.3">
      <c r="A27" s="17" t="s">
        <v>1</v>
      </c>
      <c r="B27" s="26">
        <f>'Plan 10 Jahre'!B27</f>
        <v>2022</v>
      </c>
      <c r="C27" s="19">
        <f>B27+1</f>
        <v>2023</v>
      </c>
      <c r="D27" s="19">
        <f t="shared" ref="D27:AZ27" si="2">C27+1</f>
        <v>2024</v>
      </c>
      <c r="E27" s="19">
        <f t="shared" si="2"/>
        <v>2025</v>
      </c>
      <c r="F27" s="19">
        <f t="shared" si="2"/>
        <v>2026</v>
      </c>
      <c r="G27" s="19">
        <f t="shared" si="2"/>
        <v>2027</v>
      </c>
      <c r="H27" s="19">
        <f t="shared" si="2"/>
        <v>2028</v>
      </c>
      <c r="I27" s="19">
        <f t="shared" si="2"/>
        <v>2029</v>
      </c>
      <c r="J27" s="19">
        <f t="shared" si="2"/>
        <v>2030</v>
      </c>
      <c r="K27" s="19">
        <f t="shared" si="2"/>
        <v>2031</v>
      </c>
      <c r="L27" s="19">
        <f t="shared" si="2"/>
        <v>2032</v>
      </c>
      <c r="M27" s="19">
        <f t="shared" si="2"/>
        <v>2033</v>
      </c>
      <c r="N27" s="19">
        <f t="shared" si="2"/>
        <v>2034</v>
      </c>
      <c r="O27" s="19">
        <f t="shared" si="2"/>
        <v>2035</v>
      </c>
      <c r="P27" s="19">
        <f t="shared" si="2"/>
        <v>2036</v>
      </c>
      <c r="Q27" s="19">
        <f t="shared" si="2"/>
        <v>2037</v>
      </c>
      <c r="R27" s="19">
        <f t="shared" si="2"/>
        <v>2038</v>
      </c>
      <c r="S27" s="19">
        <f t="shared" si="2"/>
        <v>2039</v>
      </c>
      <c r="T27" s="19">
        <f t="shared" si="2"/>
        <v>2040</v>
      </c>
      <c r="U27" s="19">
        <f t="shared" si="2"/>
        <v>2041</v>
      </c>
      <c r="V27" s="19">
        <f t="shared" si="2"/>
        <v>2042</v>
      </c>
      <c r="W27" s="19">
        <f t="shared" si="2"/>
        <v>2043</v>
      </c>
      <c r="X27" s="19">
        <f t="shared" si="2"/>
        <v>2044</v>
      </c>
      <c r="Y27" s="19">
        <f t="shared" si="2"/>
        <v>2045</v>
      </c>
      <c r="Z27" s="19">
        <f t="shared" si="2"/>
        <v>2046</v>
      </c>
      <c r="AA27" s="19">
        <f t="shared" si="2"/>
        <v>2047</v>
      </c>
      <c r="AB27" s="19">
        <f t="shared" si="2"/>
        <v>2048</v>
      </c>
      <c r="AC27" s="19">
        <f t="shared" si="2"/>
        <v>2049</v>
      </c>
      <c r="AD27" s="19">
        <f t="shared" si="2"/>
        <v>2050</v>
      </c>
      <c r="AE27" s="19">
        <f t="shared" si="2"/>
        <v>2051</v>
      </c>
      <c r="AF27" s="19">
        <f t="shared" si="2"/>
        <v>2052</v>
      </c>
      <c r="AG27" s="19">
        <f t="shared" si="2"/>
        <v>2053</v>
      </c>
      <c r="AH27" s="19">
        <f t="shared" si="2"/>
        <v>2054</v>
      </c>
      <c r="AI27" s="19">
        <f t="shared" si="2"/>
        <v>2055</v>
      </c>
      <c r="AJ27" s="19">
        <f t="shared" si="2"/>
        <v>2056</v>
      </c>
      <c r="AK27" s="19">
        <f t="shared" si="2"/>
        <v>2057</v>
      </c>
      <c r="AL27" s="19">
        <f t="shared" si="2"/>
        <v>2058</v>
      </c>
      <c r="AM27" s="19">
        <f t="shared" si="2"/>
        <v>2059</v>
      </c>
      <c r="AN27" s="19">
        <f t="shared" si="2"/>
        <v>2060</v>
      </c>
      <c r="AO27" s="19">
        <f t="shared" si="2"/>
        <v>2061</v>
      </c>
      <c r="AP27" s="19">
        <f t="shared" si="2"/>
        <v>2062</v>
      </c>
      <c r="AQ27" s="19">
        <f t="shared" si="2"/>
        <v>2063</v>
      </c>
      <c r="AR27" s="19">
        <f t="shared" si="2"/>
        <v>2064</v>
      </c>
      <c r="AS27" s="19">
        <f t="shared" si="2"/>
        <v>2065</v>
      </c>
      <c r="AT27" s="19">
        <f t="shared" si="2"/>
        <v>2066</v>
      </c>
      <c r="AU27" s="19">
        <f t="shared" si="2"/>
        <v>2067</v>
      </c>
      <c r="AV27" s="19">
        <f t="shared" si="2"/>
        <v>2068</v>
      </c>
      <c r="AW27" s="19">
        <f t="shared" si="2"/>
        <v>2069</v>
      </c>
      <c r="AX27" s="19">
        <f t="shared" si="2"/>
        <v>2070</v>
      </c>
      <c r="AY27" s="19">
        <f t="shared" si="2"/>
        <v>2071</v>
      </c>
      <c r="AZ27" s="19">
        <f t="shared" si="2"/>
        <v>2072</v>
      </c>
      <c r="BA27" s="14"/>
      <c r="BB27" s="14"/>
      <c r="BC27" s="14"/>
      <c r="BD27" s="14"/>
      <c r="BE27" s="14"/>
      <c r="BF27" s="14"/>
      <c r="BG27" s="14"/>
      <c r="BH27" s="14"/>
      <c r="BI27" s="14"/>
      <c r="BJ27" s="14"/>
    </row>
    <row r="28" spans="1:62" x14ac:dyDescent="0.3">
      <c r="A28" s="17" t="s">
        <v>3</v>
      </c>
      <c r="B28" s="17"/>
      <c r="C28" s="13">
        <f>F22</f>
        <v>250</v>
      </c>
      <c r="D28" s="13">
        <f>C28</f>
        <v>250</v>
      </c>
      <c r="E28" s="13">
        <f t="shared" ref="E28:AP28" si="3">D28</f>
        <v>250</v>
      </c>
      <c r="F28" s="13">
        <f t="shared" si="3"/>
        <v>250</v>
      </c>
      <c r="G28" s="13">
        <f t="shared" si="3"/>
        <v>250</v>
      </c>
      <c r="H28" s="13">
        <f t="shared" si="3"/>
        <v>250</v>
      </c>
      <c r="I28" s="13">
        <f t="shared" si="3"/>
        <v>250</v>
      </c>
      <c r="J28" s="13">
        <f t="shared" si="3"/>
        <v>250</v>
      </c>
      <c r="K28" s="13">
        <f t="shared" si="3"/>
        <v>250</v>
      </c>
      <c r="L28" s="13">
        <f t="shared" si="3"/>
        <v>250</v>
      </c>
      <c r="M28" s="13">
        <f t="shared" si="3"/>
        <v>250</v>
      </c>
      <c r="N28" s="13">
        <f t="shared" si="3"/>
        <v>250</v>
      </c>
      <c r="O28" s="13">
        <f t="shared" si="3"/>
        <v>250</v>
      </c>
      <c r="P28" s="13">
        <f t="shared" si="3"/>
        <v>250</v>
      </c>
      <c r="Q28" s="13">
        <f t="shared" si="3"/>
        <v>250</v>
      </c>
      <c r="R28" s="13">
        <f t="shared" si="3"/>
        <v>250</v>
      </c>
      <c r="S28" s="13">
        <f t="shared" si="3"/>
        <v>250</v>
      </c>
      <c r="T28" s="13">
        <f t="shared" si="3"/>
        <v>250</v>
      </c>
      <c r="U28" s="13">
        <f t="shared" si="3"/>
        <v>250</v>
      </c>
      <c r="V28" s="13">
        <f t="shared" si="3"/>
        <v>250</v>
      </c>
      <c r="W28" s="13">
        <f t="shared" si="3"/>
        <v>250</v>
      </c>
      <c r="X28" s="13">
        <f t="shared" si="3"/>
        <v>250</v>
      </c>
      <c r="Y28" s="13">
        <f t="shared" si="3"/>
        <v>250</v>
      </c>
      <c r="Z28" s="13">
        <f t="shared" si="3"/>
        <v>250</v>
      </c>
      <c r="AA28" s="13">
        <f t="shared" si="3"/>
        <v>250</v>
      </c>
      <c r="AB28" s="13">
        <f t="shared" si="3"/>
        <v>250</v>
      </c>
      <c r="AC28" s="13">
        <f t="shared" si="3"/>
        <v>250</v>
      </c>
      <c r="AD28" s="13">
        <f t="shared" si="3"/>
        <v>250</v>
      </c>
      <c r="AE28" s="13">
        <f t="shared" si="3"/>
        <v>250</v>
      </c>
      <c r="AF28" s="13">
        <f t="shared" si="3"/>
        <v>250</v>
      </c>
      <c r="AG28" s="13">
        <f t="shared" si="3"/>
        <v>250</v>
      </c>
      <c r="AH28" s="13">
        <f t="shared" si="3"/>
        <v>250</v>
      </c>
      <c r="AI28" s="13">
        <f t="shared" si="3"/>
        <v>250</v>
      </c>
      <c r="AJ28" s="13">
        <f t="shared" si="3"/>
        <v>250</v>
      </c>
      <c r="AK28" s="13">
        <f t="shared" si="3"/>
        <v>250</v>
      </c>
      <c r="AL28" s="13">
        <f t="shared" si="3"/>
        <v>250</v>
      </c>
      <c r="AM28" s="13">
        <f t="shared" si="3"/>
        <v>250</v>
      </c>
      <c r="AN28" s="13">
        <f t="shared" si="3"/>
        <v>250</v>
      </c>
      <c r="AO28" s="13">
        <f t="shared" si="3"/>
        <v>250</v>
      </c>
      <c r="AP28" s="13">
        <f t="shared" si="3"/>
        <v>250</v>
      </c>
      <c r="AQ28" s="13">
        <f t="shared" ref="AQ28" si="4">AP28</f>
        <v>250</v>
      </c>
      <c r="AR28" s="13">
        <f t="shared" ref="AR28" si="5">AQ28</f>
        <v>250</v>
      </c>
      <c r="AS28" s="13">
        <f t="shared" ref="AS28" si="6">AR28</f>
        <v>250</v>
      </c>
      <c r="AT28" s="13">
        <f t="shared" ref="AT28" si="7">AS28</f>
        <v>250</v>
      </c>
      <c r="AU28" s="13">
        <f t="shared" ref="AU28" si="8">AT28</f>
        <v>250</v>
      </c>
      <c r="AV28" s="13">
        <f t="shared" ref="AV28" si="9">AU28</f>
        <v>250</v>
      </c>
      <c r="AW28" s="13">
        <f t="shared" ref="AW28" si="10">AV28</f>
        <v>250</v>
      </c>
      <c r="AX28" s="13">
        <f t="shared" ref="AX28" si="11">AW28</f>
        <v>250</v>
      </c>
      <c r="AY28" s="13">
        <f t="shared" ref="AY28" si="12">AX28</f>
        <v>250</v>
      </c>
      <c r="AZ28" s="13">
        <f t="shared" ref="AZ28" si="13">AY28</f>
        <v>250</v>
      </c>
      <c r="BA28" s="14"/>
      <c r="BB28" s="14"/>
      <c r="BC28" s="14"/>
      <c r="BD28" s="14"/>
      <c r="BE28" s="14"/>
      <c r="BF28" s="14"/>
      <c r="BG28" s="14"/>
      <c r="BH28" s="14"/>
      <c r="BI28" s="14"/>
      <c r="BJ28" s="14"/>
    </row>
    <row r="29" spans="1:62" x14ac:dyDescent="0.3">
      <c r="A29" s="17" t="s">
        <v>14</v>
      </c>
      <c r="B29" s="17"/>
      <c r="C29" s="18">
        <f>F23</f>
        <v>5000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4"/>
      <c r="BB29" s="14"/>
      <c r="BC29" s="14"/>
      <c r="BD29" s="14"/>
      <c r="BE29" s="14"/>
      <c r="BF29" s="14"/>
      <c r="BG29" s="14"/>
      <c r="BH29" s="14"/>
      <c r="BI29" s="14"/>
      <c r="BJ29" s="14"/>
    </row>
    <row r="30" spans="1:62" x14ac:dyDescent="0.3">
      <c r="A30" s="17" t="s">
        <v>2</v>
      </c>
      <c r="B30" s="17"/>
      <c r="C30" s="18">
        <f>C28*12+C29</f>
        <v>8000</v>
      </c>
      <c r="D30" s="18">
        <f>12*D28+C30+D29</f>
        <v>11000</v>
      </c>
      <c r="E30" s="18">
        <f t="shared" ref="E30:AP30" si="14">12*E28+D30+E29</f>
        <v>14000</v>
      </c>
      <c r="F30" s="18">
        <f t="shared" si="14"/>
        <v>17000</v>
      </c>
      <c r="G30" s="18">
        <f t="shared" si="14"/>
        <v>20000</v>
      </c>
      <c r="H30" s="18">
        <f t="shared" si="14"/>
        <v>23000</v>
      </c>
      <c r="I30" s="18">
        <f t="shared" si="14"/>
        <v>26000</v>
      </c>
      <c r="J30" s="18">
        <f t="shared" si="14"/>
        <v>29000</v>
      </c>
      <c r="K30" s="18">
        <f t="shared" si="14"/>
        <v>32000</v>
      </c>
      <c r="L30" s="18">
        <f t="shared" si="14"/>
        <v>35000</v>
      </c>
      <c r="M30" s="18">
        <f t="shared" si="14"/>
        <v>38000</v>
      </c>
      <c r="N30" s="18">
        <f t="shared" si="14"/>
        <v>41000</v>
      </c>
      <c r="O30" s="18">
        <f t="shared" si="14"/>
        <v>44000</v>
      </c>
      <c r="P30" s="18">
        <f t="shared" si="14"/>
        <v>47000</v>
      </c>
      <c r="Q30" s="18">
        <f t="shared" si="14"/>
        <v>50000</v>
      </c>
      <c r="R30" s="18">
        <f t="shared" si="14"/>
        <v>53000</v>
      </c>
      <c r="S30" s="18">
        <f t="shared" si="14"/>
        <v>56000</v>
      </c>
      <c r="T30" s="18">
        <f t="shared" si="14"/>
        <v>59000</v>
      </c>
      <c r="U30" s="18">
        <f t="shared" si="14"/>
        <v>62000</v>
      </c>
      <c r="V30" s="18">
        <f t="shared" si="14"/>
        <v>65000</v>
      </c>
      <c r="W30" s="18">
        <f t="shared" si="14"/>
        <v>68000</v>
      </c>
      <c r="X30" s="18">
        <f t="shared" si="14"/>
        <v>71000</v>
      </c>
      <c r="Y30" s="18">
        <f t="shared" si="14"/>
        <v>74000</v>
      </c>
      <c r="Z30" s="18">
        <f t="shared" si="14"/>
        <v>77000</v>
      </c>
      <c r="AA30" s="18">
        <f t="shared" si="14"/>
        <v>80000</v>
      </c>
      <c r="AB30" s="18">
        <f t="shared" si="14"/>
        <v>83000</v>
      </c>
      <c r="AC30" s="18">
        <f t="shared" si="14"/>
        <v>86000</v>
      </c>
      <c r="AD30" s="18">
        <f t="shared" si="14"/>
        <v>89000</v>
      </c>
      <c r="AE30" s="18">
        <f t="shared" si="14"/>
        <v>92000</v>
      </c>
      <c r="AF30" s="18">
        <f t="shared" si="14"/>
        <v>95000</v>
      </c>
      <c r="AG30" s="18">
        <f t="shared" si="14"/>
        <v>98000</v>
      </c>
      <c r="AH30" s="18">
        <f t="shared" si="14"/>
        <v>101000</v>
      </c>
      <c r="AI30" s="18">
        <f t="shared" si="14"/>
        <v>104000</v>
      </c>
      <c r="AJ30" s="18">
        <f t="shared" si="14"/>
        <v>107000</v>
      </c>
      <c r="AK30" s="18">
        <f t="shared" si="14"/>
        <v>110000</v>
      </c>
      <c r="AL30" s="18">
        <f t="shared" si="14"/>
        <v>113000</v>
      </c>
      <c r="AM30" s="18">
        <f t="shared" si="14"/>
        <v>116000</v>
      </c>
      <c r="AN30" s="18">
        <f t="shared" si="14"/>
        <v>119000</v>
      </c>
      <c r="AO30" s="18">
        <f t="shared" si="14"/>
        <v>122000</v>
      </c>
      <c r="AP30" s="18">
        <f t="shared" si="14"/>
        <v>125000</v>
      </c>
      <c r="AQ30" s="18">
        <f t="shared" ref="AQ30" si="15">12*AQ28+AP30+AQ29</f>
        <v>128000</v>
      </c>
      <c r="AR30" s="18">
        <f t="shared" ref="AR30" si="16">12*AR28+AQ30+AR29</f>
        <v>131000</v>
      </c>
      <c r="AS30" s="18">
        <f t="shared" ref="AS30" si="17">12*AS28+AR30+AS29</f>
        <v>134000</v>
      </c>
      <c r="AT30" s="18">
        <f t="shared" ref="AT30" si="18">12*AT28+AS30+AT29</f>
        <v>137000</v>
      </c>
      <c r="AU30" s="18">
        <f t="shared" ref="AU30" si="19">12*AU28+AT30+AU29</f>
        <v>140000</v>
      </c>
      <c r="AV30" s="18">
        <f t="shared" ref="AV30" si="20">12*AV28+AU30+AV29</f>
        <v>143000</v>
      </c>
      <c r="AW30" s="18">
        <f t="shared" ref="AW30" si="21">12*AW28+AV30+AW29</f>
        <v>146000</v>
      </c>
      <c r="AX30" s="18">
        <f t="shared" ref="AX30" si="22">12*AX28+AW30+AX29</f>
        <v>149000</v>
      </c>
      <c r="AY30" s="18">
        <f t="shared" ref="AY30" si="23">12*AY28+AX30+AY29</f>
        <v>152000</v>
      </c>
      <c r="AZ30" s="18">
        <f t="shared" ref="AZ30" si="24">12*AZ28+AY30+AZ29</f>
        <v>155000</v>
      </c>
      <c r="BA30" s="14"/>
      <c r="BB30" s="14"/>
      <c r="BC30" s="14"/>
      <c r="BD30" s="14"/>
      <c r="BE30" s="14"/>
      <c r="BF30" s="14"/>
      <c r="BG30" s="14"/>
      <c r="BH30" s="14"/>
      <c r="BI30" s="14"/>
      <c r="BJ30" s="14"/>
    </row>
    <row r="31" spans="1:62" x14ac:dyDescent="0.3">
      <c r="A31" s="17" t="s">
        <v>11</v>
      </c>
      <c r="B31" s="18"/>
      <c r="C31" s="18">
        <f>FV($F$21/12,12,-C28,-(C29))</f>
        <v>8459.5967266912885</v>
      </c>
      <c r="D31" s="18">
        <f t="shared" ref="D31:AP31" si="25">FV($F$21/12,12,-D28,-(D29+C31))</f>
        <v>12169.28798048506</v>
      </c>
      <c r="E31" s="18">
        <f t="shared" si="25"/>
        <v>16147.153114967254</v>
      </c>
      <c r="F31" s="18">
        <f t="shared" si="25"/>
        <v>20412.578441656369</v>
      </c>
      <c r="G31" s="18">
        <f t="shared" si="25"/>
        <v>24986.351710098075</v>
      </c>
      <c r="H31" s="18">
        <f t="shared" si="25"/>
        <v>29890.763417933522</v>
      </c>
      <c r="I31" s="18">
        <f t="shared" si="25"/>
        <v>35149.71544468066</v>
      </c>
      <c r="J31" s="18">
        <f t="shared" si="25"/>
        <v>40788.837538660417</v>
      </c>
      <c r="K31" s="18">
        <f t="shared" si="25"/>
        <v>46835.612224772158</v>
      </c>
      <c r="L31" s="18">
        <f t="shared" si="25"/>
        <v>53319.508741862359</v>
      </c>
      <c r="M31" s="18">
        <f t="shared" si="25"/>
        <v>60272.126662436473</v>
      </c>
      <c r="N31" s="18">
        <f t="shared" si="25"/>
        <v>67727.349894651401</v>
      </c>
      <c r="O31" s="18">
        <f t="shared" si="25"/>
        <v>75721.511817124439</v>
      </c>
      <c r="P31" s="18">
        <f t="shared" si="25"/>
        <v>84293.572351350886</v>
      </c>
      <c r="Q31" s="18">
        <f t="shared" si="25"/>
        <v>93485.307834701118</v>
      </c>
      <c r="R31" s="18">
        <f t="shared" si="25"/>
        <v>103341.51461935187</v>
      </c>
      <c r="S31" s="18">
        <f t="shared" si="25"/>
        <v>113910.22738940081</v>
      </c>
      <c r="T31" s="18">
        <f t="shared" si="25"/>
        <v>125242.95326014291</v>
      </c>
      <c r="U31" s="18">
        <f t="shared" si="25"/>
        <v>137394.92280040254</v>
      </c>
      <c r="V31" s="18">
        <f t="shared" si="25"/>
        <v>150425.35920129003</v>
      </c>
      <c r="W31" s="18">
        <f t="shared" si="25"/>
        <v>164397.76690318974</v>
      </c>
      <c r="X31" s="18">
        <f t="shared" si="25"/>
        <v>179380.24108761607</v>
      </c>
      <c r="Y31" s="18">
        <f t="shared" si="25"/>
        <v>195445.79954226105</v>
      </c>
      <c r="Z31" s="18">
        <f t="shared" si="25"/>
        <v>212672.73851659289</v>
      </c>
      <c r="AA31" s="18">
        <f t="shared" si="25"/>
        <v>231145.01430228463</v>
      </c>
      <c r="AB31" s="18">
        <f t="shared" si="25"/>
        <v>250952.65239812271</v>
      </c>
      <c r="AC31" s="18">
        <f t="shared" si="25"/>
        <v>272192.18625347997</v>
      </c>
      <c r="AD31" s="18">
        <f t="shared" si="25"/>
        <v>294967.12772858975</v>
      </c>
      <c r="AE31" s="18">
        <f t="shared" si="25"/>
        <v>319388.47156443127</v>
      </c>
      <c r="AF31" s="18">
        <f t="shared" si="25"/>
        <v>345575.23632078368</v>
      </c>
      <c r="AG31" s="18">
        <f t="shared" si="25"/>
        <v>373655.04441873607</v>
      </c>
      <c r="AH31" s="18">
        <f t="shared" si="25"/>
        <v>403764.744114517</v>
      </c>
      <c r="AI31" s="18">
        <f t="shared" si="25"/>
        <v>436051.07643586292</v>
      </c>
      <c r="AJ31" s="18">
        <f t="shared" si="25"/>
        <v>470671.39033127023</v>
      </c>
      <c r="AK31" s="18">
        <f t="shared" si="25"/>
        <v>507794.40951744479</v>
      </c>
      <c r="AL31" s="18">
        <f t="shared" si="25"/>
        <v>547601.05476221547</v>
      </c>
      <c r="AM31" s="18">
        <f t="shared" si="25"/>
        <v>590285.32561034616</v>
      </c>
      <c r="AN31" s="18">
        <f t="shared" si="25"/>
        <v>636055.24584937771</v>
      </c>
      <c r="AO31" s="18">
        <f t="shared" si="25"/>
        <v>685133.87732327229</v>
      </c>
      <c r="AP31" s="18">
        <f t="shared" si="25"/>
        <v>737760.40703472809</v>
      </c>
      <c r="AQ31" s="18">
        <f t="shared" ref="AQ31:AZ31" si="26">FV($F$21/12,12,-AQ28,-(AQ29+AP31))</f>
        <v>794191.31283420813</v>
      </c>
      <c r="AR31" s="18">
        <f t="shared" si="26"/>
        <v>854701.61337672325</v>
      </c>
      <c r="AS31" s="18">
        <f t="shared" si="26"/>
        <v>919586.20843809191</v>
      </c>
      <c r="AT31" s="18">
        <f t="shared" si="26"/>
        <v>989161.31612277101</v>
      </c>
      <c r="AU31" s="18">
        <f t="shared" si="26"/>
        <v>1063766.0139675569</v>
      </c>
      <c r="AV31" s="18">
        <f t="shared" si="26"/>
        <v>1143763.8914517974</v>
      </c>
      <c r="AW31" s="18">
        <f t="shared" si="26"/>
        <v>1229544.821967701</v>
      </c>
      <c r="AX31" s="18">
        <f t="shared" si="26"/>
        <v>1321526.8628865224</v>
      </c>
      <c r="AY31" s="18">
        <f t="shared" si="26"/>
        <v>1420158.292980687</v>
      </c>
      <c r="AZ31" s="18">
        <f t="shared" si="26"/>
        <v>1525919.7971313249</v>
      </c>
      <c r="BA31" s="14"/>
      <c r="BB31" s="14"/>
      <c r="BC31" s="14"/>
      <c r="BD31" s="14"/>
      <c r="BE31" s="14"/>
      <c r="BF31" s="14"/>
      <c r="BG31" s="14"/>
      <c r="BH31" s="14"/>
      <c r="BI31" s="14"/>
      <c r="BJ31" s="14"/>
    </row>
    <row r="32" spans="1:62" x14ac:dyDescent="0.3">
      <c r="A32" s="51" t="s">
        <v>12</v>
      </c>
      <c r="B32" s="36" t="s">
        <v>44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4"/>
      <c r="BB32" s="14"/>
      <c r="BC32" s="14"/>
      <c r="BD32" s="14"/>
      <c r="BE32" s="14"/>
      <c r="BF32" s="14"/>
      <c r="BG32" s="14"/>
      <c r="BH32" s="14"/>
      <c r="BI32" s="14"/>
      <c r="BJ32" s="14"/>
    </row>
    <row r="33" spans="1:62" x14ac:dyDescent="0.3">
      <c r="A33" s="52"/>
      <c r="B33" s="19" t="s">
        <v>45</v>
      </c>
      <c r="C33" s="18">
        <f>C32</f>
        <v>0</v>
      </c>
      <c r="D33" s="18">
        <f>D32+C33</f>
        <v>0</v>
      </c>
      <c r="E33" s="18">
        <f t="shared" ref="E33:AZ33" si="27">E32+D33</f>
        <v>0</v>
      </c>
      <c r="F33" s="18">
        <f t="shared" si="27"/>
        <v>0</v>
      </c>
      <c r="G33" s="18">
        <f t="shared" si="27"/>
        <v>0</v>
      </c>
      <c r="H33" s="18">
        <f t="shared" si="27"/>
        <v>0</v>
      </c>
      <c r="I33" s="18">
        <f t="shared" si="27"/>
        <v>0</v>
      </c>
      <c r="J33" s="18">
        <f t="shared" si="27"/>
        <v>0</v>
      </c>
      <c r="K33" s="18">
        <f t="shared" si="27"/>
        <v>0</v>
      </c>
      <c r="L33" s="18">
        <f t="shared" si="27"/>
        <v>0</v>
      </c>
      <c r="M33" s="18">
        <f t="shared" si="27"/>
        <v>0</v>
      </c>
      <c r="N33" s="18">
        <f t="shared" si="27"/>
        <v>0</v>
      </c>
      <c r="O33" s="18">
        <f t="shared" si="27"/>
        <v>0</v>
      </c>
      <c r="P33" s="18">
        <f t="shared" si="27"/>
        <v>0</v>
      </c>
      <c r="Q33" s="18">
        <f t="shared" si="27"/>
        <v>0</v>
      </c>
      <c r="R33" s="18">
        <f t="shared" si="27"/>
        <v>0</v>
      </c>
      <c r="S33" s="18">
        <f t="shared" si="27"/>
        <v>0</v>
      </c>
      <c r="T33" s="18">
        <f t="shared" si="27"/>
        <v>0</v>
      </c>
      <c r="U33" s="18">
        <f t="shared" si="27"/>
        <v>0</v>
      </c>
      <c r="V33" s="18">
        <f t="shared" si="27"/>
        <v>0</v>
      </c>
      <c r="W33" s="18">
        <f t="shared" si="27"/>
        <v>0</v>
      </c>
      <c r="X33" s="18">
        <f t="shared" si="27"/>
        <v>0</v>
      </c>
      <c r="Y33" s="18">
        <f t="shared" si="27"/>
        <v>0</v>
      </c>
      <c r="Z33" s="18">
        <f t="shared" si="27"/>
        <v>0</v>
      </c>
      <c r="AA33" s="18">
        <f t="shared" si="27"/>
        <v>0</v>
      </c>
      <c r="AB33" s="18">
        <f t="shared" si="27"/>
        <v>0</v>
      </c>
      <c r="AC33" s="18">
        <f t="shared" si="27"/>
        <v>0</v>
      </c>
      <c r="AD33" s="18">
        <f t="shared" si="27"/>
        <v>0</v>
      </c>
      <c r="AE33" s="18">
        <f t="shared" si="27"/>
        <v>0</v>
      </c>
      <c r="AF33" s="18">
        <f t="shared" si="27"/>
        <v>0</v>
      </c>
      <c r="AG33" s="18">
        <f t="shared" si="27"/>
        <v>0</v>
      </c>
      <c r="AH33" s="18">
        <f t="shared" si="27"/>
        <v>0</v>
      </c>
      <c r="AI33" s="18">
        <f t="shared" si="27"/>
        <v>0</v>
      </c>
      <c r="AJ33" s="18">
        <f t="shared" si="27"/>
        <v>0</v>
      </c>
      <c r="AK33" s="18">
        <f t="shared" si="27"/>
        <v>0</v>
      </c>
      <c r="AL33" s="18">
        <f t="shared" si="27"/>
        <v>0</v>
      </c>
      <c r="AM33" s="18">
        <f t="shared" si="27"/>
        <v>0</v>
      </c>
      <c r="AN33" s="18">
        <f t="shared" si="27"/>
        <v>0</v>
      </c>
      <c r="AO33" s="18">
        <f t="shared" si="27"/>
        <v>0</v>
      </c>
      <c r="AP33" s="18">
        <f t="shared" si="27"/>
        <v>0</v>
      </c>
      <c r="AQ33" s="18">
        <f t="shared" si="27"/>
        <v>0</v>
      </c>
      <c r="AR33" s="18">
        <f t="shared" si="27"/>
        <v>0</v>
      </c>
      <c r="AS33" s="18">
        <f t="shared" si="27"/>
        <v>0</v>
      </c>
      <c r="AT33" s="18">
        <f t="shared" si="27"/>
        <v>0</v>
      </c>
      <c r="AU33" s="18">
        <f t="shared" si="27"/>
        <v>0</v>
      </c>
      <c r="AV33" s="18">
        <f t="shared" si="27"/>
        <v>0</v>
      </c>
      <c r="AW33" s="18">
        <f t="shared" si="27"/>
        <v>0</v>
      </c>
      <c r="AX33" s="18">
        <f t="shared" si="27"/>
        <v>0</v>
      </c>
      <c r="AY33" s="18">
        <f t="shared" si="27"/>
        <v>0</v>
      </c>
      <c r="AZ33" s="18">
        <f t="shared" si="27"/>
        <v>0</v>
      </c>
      <c r="BA33" s="14"/>
      <c r="BB33" s="14"/>
      <c r="BC33" s="14"/>
      <c r="BD33" s="14"/>
      <c r="BE33" s="14"/>
      <c r="BF33" s="14"/>
      <c r="BG33" s="14"/>
      <c r="BH33" s="14"/>
      <c r="BI33" s="14"/>
      <c r="BJ33" s="14"/>
    </row>
    <row r="34" spans="1:62" hidden="1" x14ac:dyDescent="0.3">
      <c r="A34" s="3" t="s">
        <v>9</v>
      </c>
      <c r="B34" s="4">
        <f>B27</f>
        <v>2022</v>
      </c>
      <c r="C34" s="4">
        <f t="shared" ref="C34:L34" si="28">C27</f>
        <v>2023</v>
      </c>
      <c r="D34" s="4">
        <f t="shared" si="28"/>
        <v>2024</v>
      </c>
      <c r="E34" s="4">
        <f t="shared" si="28"/>
        <v>2025</v>
      </c>
      <c r="F34" s="4">
        <f t="shared" si="28"/>
        <v>2026</v>
      </c>
      <c r="G34" s="4">
        <f t="shared" si="28"/>
        <v>2027</v>
      </c>
      <c r="H34" s="4">
        <f t="shared" si="28"/>
        <v>2028</v>
      </c>
      <c r="I34" s="4">
        <f t="shared" si="28"/>
        <v>2029</v>
      </c>
      <c r="J34" s="4">
        <f t="shared" si="28"/>
        <v>2030</v>
      </c>
      <c r="K34" s="4">
        <f t="shared" si="28"/>
        <v>2031</v>
      </c>
      <c r="L34" s="5">
        <f t="shared" si="28"/>
        <v>2032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</row>
    <row r="35" spans="1:62" hidden="1" x14ac:dyDescent="0.3">
      <c r="A35" s="6" t="s">
        <v>10</v>
      </c>
      <c r="B35" s="8">
        <f>B31</f>
        <v>0</v>
      </c>
      <c r="C35" s="2">
        <f t="shared" ref="C35:L35" si="29">C31</f>
        <v>8459.5967266912885</v>
      </c>
      <c r="D35" s="2">
        <f t="shared" si="29"/>
        <v>12169.28798048506</v>
      </c>
      <c r="E35" s="2">
        <f t="shared" si="29"/>
        <v>16147.153114967254</v>
      </c>
      <c r="F35" s="2">
        <f t="shared" si="29"/>
        <v>20412.578441656369</v>
      </c>
      <c r="G35" s="2">
        <f t="shared" si="29"/>
        <v>24986.351710098075</v>
      </c>
      <c r="H35" s="2">
        <f t="shared" si="29"/>
        <v>29890.763417933522</v>
      </c>
      <c r="I35" s="2">
        <f t="shared" si="29"/>
        <v>35149.71544468066</v>
      </c>
      <c r="J35" s="2">
        <f t="shared" si="29"/>
        <v>40788.837538660417</v>
      </c>
      <c r="K35" s="2">
        <f t="shared" si="29"/>
        <v>46835.612224772158</v>
      </c>
      <c r="L35" s="2">
        <f t="shared" si="29"/>
        <v>53319.508741862359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</row>
    <row r="36" spans="1:62" ht="18" x14ac:dyDescent="0.3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</row>
    <row r="37" spans="1:62" x14ac:dyDescent="0.3">
      <c r="A37" s="60"/>
      <c r="B37" s="60"/>
      <c r="C37" s="14"/>
      <c r="D37" s="14"/>
      <c r="E37" s="14"/>
      <c r="F37" s="20"/>
      <c r="G37" s="16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</row>
    <row r="38" spans="1:62" x14ac:dyDescent="0.3">
      <c r="A38" s="60"/>
      <c r="B38" s="60"/>
      <c r="C38" s="14"/>
      <c r="D38" s="14"/>
      <c r="E38" s="14"/>
      <c r="F38" s="21"/>
      <c r="G38" s="16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</row>
    <row r="39" spans="1:62" x14ac:dyDescent="0.3">
      <c r="A39" s="60"/>
      <c r="B39" s="60"/>
      <c r="C39" s="14"/>
      <c r="D39" s="14"/>
      <c r="E39" s="14"/>
      <c r="F39" s="21"/>
      <c r="G39" s="16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</row>
    <row r="40" spans="1:62" x14ac:dyDescent="0.3">
      <c r="A40" s="14"/>
      <c r="B40" s="14"/>
      <c r="C40" s="14"/>
      <c r="D40" s="14"/>
      <c r="E40" s="14"/>
      <c r="F40" s="21"/>
      <c r="G40" s="16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</row>
    <row r="41" spans="1:62" x14ac:dyDescent="0.3">
      <c r="A41" s="14"/>
      <c r="B41" s="22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</row>
    <row r="42" spans="1:62" x14ac:dyDescent="0.3">
      <c r="A42" s="14"/>
      <c r="B42" s="2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</row>
    <row r="43" spans="1:62" x14ac:dyDescent="0.3">
      <c r="A43" s="14"/>
      <c r="B43" s="1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</row>
    <row r="44" spans="1:62" x14ac:dyDescent="0.3">
      <c r="A44" s="14"/>
      <c r="B44" s="14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</row>
    <row r="45" spans="1:62" x14ac:dyDescent="0.3">
      <c r="A45" s="14"/>
      <c r="B45" s="1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</row>
    <row r="46" spans="1:62" x14ac:dyDescent="0.3">
      <c r="A46" s="14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</row>
    <row r="47" spans="1:62" x14ac:dyDescent="0.3">
      <c r="A47" s="14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x14ac:dyDescent="0.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8" x14ac:dyDescent="0.3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x14ac:dyDescent="0.3">
      <c r="A50" s="60"/>
      <c r="B50" s="60"/>
      <c r="C50" s="14"/>
      <c r="D50" s="14"/>
      <c r="E50" s="14"/>
      <c r="F50" s="20"/>
      <c r="G50" s="16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x14ac:dyDescent="0.3">
      <c r="A51" s="60"/>
      <c r="B51" s="60"/>
      <c r="C51" s="14"/>
      <c r="D51" s="14"/>
      <c r="E51" s="14"/>
      <c r="F51" s="21"/>
      <c r="G51" s="16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x14ac:dyDescent="0.3">
      <c r="A52" s="60"/>
      <c r="B52" s="60"/>
      <c r="C52" s="14"/>
      <c r="D52" s="14"/>
      <c r="E52" s="14"/>
      <c r="F52" s="21"/>
      <c r="G52" s="16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x14ac:dyDescent="0.3">
      <c r="A53" s="14"/>
      <c r="B53" s="14"/>
      <c r="C53" s="14"/>
      <c r="D53" s="14"/>
      <c r="E53" s="14"/>
      <c r="F53" s="21"/>
      <c r="G53" s="16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x14ac:dyDescent="0.3">
      <c r="A54" s="14"/>
      <c r="B54" s="22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</row>
    <row r="55" spans="1:62" x14ac:dyDescent="0.3">
      <c r="A55" s="14"/>
      <c r="B55" s="2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3">
      <c r="A56" s="14"/>
      <c r="B56" s="1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</row>
    <row r="57" spans="1:62" x14ac:dyDescent="0.3">
      <c r="A57" s="14"/>
      <c r="B57" s="1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</row>
    <row r="58" spans="1:62" x14ac:dyDescent="0.3">
      <c r="A58" s="14"/>
      <c r="B58" s="1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</row>
    <row r="59" spans="1:62" x14ac:dyDescent="0.3">
      <c r="A59" s="14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</row>
    <row r="60" spans="1:62" x14ac:dyDescent="0.3">
      <c r="A60" s="14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</row>
    <row r="61" spans="1:62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</row>
    <row r="62" spans="1:62" ht="18" x14ac:dyDescent="0.3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</row>
    <row r="63" spans="1:62" x14ac:dyDescent="0.3">
      <c r="A63" s="60"/>
      <c r="B63" s="60"/>
      <c r="C63" s="14"/>
      <c r="D63" s="14"/>
      <c r="E63" s="14"/>
      <c r="F63" s="20"/>
      <c r="G63" s="16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</row>
    <row r="64" spans="1:62" x14ac:dyDescent="0.3">
      <c r="A64" s="60"/>
      <c r="B64" s="60"/>
      <c r="C64" s="14"/>
      <c r="D64" s="14"/>
      <c r="E64" s="14"/>
      <c r="F64" s="21"/>
      <c r="G64" s="16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</row>
    <row r="65" spans="1:62" x14ac:dyDescent="0.3">
      <c r="A65" s="60"/>
      <c r="B65" s="60"/>
      <c r="C65" s="14"/>
      <c r="D65" s="14"/>
      <c r="E65" s="14"/>
      <c r="F65" s="21"/>
      <c r="G65" s="16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</row>
    <row r="66" spans="1:62" x14ac:dyDescent="0.3">
      <c r="A66" s="14"/>
      <c r="B66" s="14"/>
      <c r="C66" s="14"/>
      <c r="D66" s="14"/>
      <c r="E66" s="14"/>
      <c r="F66" s="21"/>
      <c r="G66" s="16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</row>
    <row r="67" spans="1:62" x14ac:dyDescent="0.3">
      <c r="A67" s="14"/>
      <c r="B67" s="22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</row>
    <row r="68" spans="1:62" x14ac:dyDescent="0.3">
      <c r="A68" s="14"/>
      <c r="B68" s="2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</row>
    <row r="69" spans="1:62" x14ac:dyDescent="0.3">
      <c r="A69" s="14"/>
      <c r="B69" s="1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</row>
    <row r="70" spans="1:62" x14ac:dyDescent="0.3">
      <c r="A70" s="14"/>
      <c r="B70" s="1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</row>
    <row r="71" spans="1:62" x14ac:dyDescent="0.3">
      <c r="A71" s="14"/>
      <c r="B71" s="1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</row>
    <row r="72" spans="1:62" x14ac:dyDescent="0.3">
      <c r="A72" s="14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</row>
    <row r="73" spans="1:62" x14ac:dyDescent="0.3">
      <c r="A73" s="1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</row>
    <row r="74" spans="1:62" x14ac:dyDescent="0.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</row>
    <row r="75" spans="1:62" ht="18" x14ac:dyDescent="0.3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</row>
    <row r="76" spans="1:62" x14ac:dyDescent="0.3">
      <c r="A76" s="60"/>
      <c r="B76" s="60"/>
      <c r="C76" s="14"/>
      <c r="D76" s="14"/>
      <c r="E76" s="14"/>
      <c r="F76" s="20"/>
      <c r="G76" s="16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</row>
    <row r="77" spans="1:62" x14ac:dyDescent="0.3">
      <c r="A77" s="60"/>
      <c r="B77" s="60"/>
      <c r="C77" s="14"/>
      <c r="D77" s="14"/>
      <c r="E77" s="14"/>
      <c r="F77" s="21"/>
      <c r="G77" s="16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</row>
    <row r="78" spans="1:62" x14ac:dyDescent="0.3">
      <c r="A78" s="60"/>
      <c r="B78" s="60"/>
      <c r="C78" s="14"/>
      <c r="D78" s="14"/>
      <c r="E78" s="14"/>
      <c r="F78" s="21"/>
      <c r="G78" s="16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</row>
    <row r="79" spans="1:62" x14ac:dyDescent="0.3">
      <c r="A79" s="14"/>
      <c r="B79" s="14"/>
      <c r="C79" s="14"/>
      <c r="D79" s="14"/>
      <c r="E79" s="14"/>
      <c r="F79" s="21"/>
      <c r="G79" s="16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</row>
    <row r="80" spans="1:62" x14ac:dyDescent="0.3">
      <c r="A80" s="14"/>
      <c r="B80" s="22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</row>
    <row r="81" spans="1:62" x14ac:dyDescent="0.3">
      <c r="A81" s="14"/>
      <c r="B81" s="2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</row>
    <row r="82" spans="1:62" x14ac:dyDescent="0.3">
      <c r="A82" s="14"/>
      <c r="B82" s="14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</row>
    <row r="83" spans="1:62" x14ac:dyDescent="0.3">
      <c r="A83" s="14"/>
      <c r="B83" s="14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</row>
    <row r="84" spans="1:62" x14ac:dyDescent="0.3">
      <c r="A84" s="14"/>
      <c r="B84" s="14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</row>
    <row r="85" spans="1:62" x14ac:dyDescent="0.3">
      <c r="A85" s="1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</row>
    <row r="86" spans="1:62" x14ac:dyDescent="0.3">
      <c r="A86" s="14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</row>
    <row r="87" spans="1:62" x14ac:dyDescent="0.3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</row>
    <row r="88" spans="1:62" x14ac:dyDescent="0.3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</row>
    <row r="89" spans="1:62" x14ac:dyDescent="0.3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</row>
    <row r="90" spans="1:62" x14ac:dyDescent="0.3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</row>
    <row r="91" spans="1:62" x14ac:dyDescent="0.3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</row>
    <row r="92" spans="1:62" x14ac:dyDescent="0.3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</row>
    <row r="93" spans="1:62" x14ac:dyDescent="0.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</row>
    <row r="94" spans="1:62" x14ac:dyDescent="0.3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</row>
    <row r="95" spans="1:62" x14ac:dyDescent="0.3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</row>
    <row r="96" spans="1:62" x14ac:dyDescent="0.3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</row>
    <row r="97" spans="1:62" x14ac:dyDescent="0.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</row>
    <row r="98" spans="1:62" x14ac:dyDescent="0.3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</row>
    <row r="99" spans="1:62" x14ac:dyDescent="0.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</row>
    <row r="100" spans="1:62" x14ac:dyDescent="0.3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</row>
    <row r="101" spans="1:62" x14ac:dyDescent="0.3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</row>
  </sheetData>
  <mergeCells count="15">
    <mergeCell ref="A49:L49"/>
    <mergeCell ref="A20:L20"/>
    <mergeCell ref="A2:L2"/>
    <mergeCell ref="A21:B23"/>
    <mergeCell ref="A36:L36"/>
    <mergeCell ref="A37:B39"/>
    <mergeCell ref="A32:A33"/>
    <mergeCell ref="J16:J17"/>
    <mergeCell ref="K16:K17"/>
    <mergeCell ref="L16:L17"/>
    <mergeCell ref="A50:B52"/>
    <mergeCell ref="A62:L62"/>
    <mergeCell ref="A63:B65"/>
    <mergeCell ref="A75:L75"/>
    <mergeCell ref="A76:B78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Plan 1 Jahr</vt:lpstr>
      <vt:lpstr>Plan 10 Jahre</vt:lpstr>
      <vt:lpstr>Plan 20 Jahre</vt:lpstr>
      <vt:lpstr>Plan 30 Jahre</vt:lpstr>
      <vt:lpstr>Plan 40 Jahre</vt:lpstr>
      <vt:lpstr>Plan 50 Jahre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</dc:creator>
  <cp:lastModifiedBy>Manfred</cp:lastModifiedBy>
  <dcterms:created xsi:type="dcterms:W3CDTF">2022-12-29T06:33:51Z</dcterms:created>
  <dcterms:modified xsi:type="dcterms:W3CDTF">2023-01-03T13:49:01Z</dcterms:modified>
</cp:coreProperties>
</file>